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groupnet.com\RedirectedFolders\nsp\Documents\Personal\Investing for Beginners\"/>
    </mc:Choice>
  </mc:AlternateContent>
  <xr:revisionPtr revIDLastSave="0" documentId="13_ncr:1_{5960019B-0744-4D8B-B5C9-1D1EFD1B0E4F}" xr6:coauthVersionLast="44" xr6:coauthVersionMax="44" xr10:uidLastSave="{00000000-0000-0000-0000-000000000000}"/>
  <bookViews>
    <workbookView xWindow="-120" yWindow="-120" windowWidth="20730" windowHeight="11160" tabRatio="690" xr2:uid="{D0B68337-6647-4846-9A6C-FBA6A6710DB7}"/>
  </bookViews>
  <sheets>
    <sheet name="401K Calculator" sheetId="2" r:id="rId1"/>
    <sheet name="Salary &amp; Contribution Detail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2" l="1"/>
  <c r="D11" i="2" s="1"/>
  <c r="F7" i="2" l="1"/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4" i="1"/>
  <c r="D44" i="1" l="1"/>
  <c r="D4" i="1"/>
  <c r="E11" i="2" s="1"/>
  <c r="F11" i="2" l="1"/>
  <c r="G11" i="2" s="1"/>
  <c r="H11" i="2" s="1"/>
  <c r="I11" i="2" s="1"/>
  <c r="J11" i="2" s="1"/>
  <c r="K11" i="2" s="1"/>
  <c r="L11" i="2" s="1"/>
  <c r="M11" i="2" s="1"/>
  <c r="N11" i="2" s="1"/>
  <c r="D34" i="1"/>
  <c r="D6" i="1"/>
  <c r="D5" i="1"/>
  <c r="D7" i="1"/>
  <c r="C12" i="2" l="1"/>
  <c r="D45" i="1"/>
  <c r="D46" i="1"/>
  <c r="D35" i="1"/>
  <c r="D8" i="1"/>
  <c r="D12" i="2" l="1"/>
  <c r="E12" i="2" s="1"/>
  <c r="F12" i="2" s="1"/>
  <c r="G12" i="2" s="1"/>
  <c r="H12" i="2" s="1"/>
  <c r="I12" i="2" s="1"/>
  <c r="J12" i="2" s="1"/>
  <c r="K12" i="2" s="1"/>
  <c r="L12" i="2" s="1"/>
  <c r="M12" i="2" s="1"/>
  <c r="N12" i="2" s="1"/>
  <c r="C13" i="2" s="1"/>
  <c r="D13" i="2" s="1"/>
  <c r="E13" i="2" s="1"/>
  <c r="D47" i="1"/>
  <c r="D36" i="1"/>
  <c r="D9" i="1"/>
  <c r="F13" i="2" l="1"/>
  <c r="G13" i="2" s="1"/>
  <c r="H13" i="2" s="1"/>
  <c r="I13" i="2" s="1"/>
  <c r="J13" i="2" s="1"/>
  <c r="K13" i="2" s="1"/>
  <c r="L13" i="2" s="1"/>
  <c r="M13" i="2" s="1"/>
  <c r="N13" i="2" s="1"/>
  <c r="C14" i="2" s="1"/>
  <c r="D14" i="2" s="1"/>
  <c r="E14" i="2" s="1"/>
  <c r="F14" i="2" s="1"/>
  <c r="G14" i="2" s="1"/>
  <c r="H14" i="2" s="1"/>
  <c r="I14" i="2" s="1"/>
  <c r="J14" i="2" s="1"/>
  <c r="K14" i="2" s="1"/>
  <c r="L14" i="2" s="1"/>
  <c r="M14" i="2" s="1"/>
  <c r="N14" i="2" s="1"/>
  <c r="C15" i="2" s="1"/>
  <c r="D15" i="2" s="1"/>
  <c r="E15" i="2" s="1"/>
  <c r="F15" i="2" s="1"/>
  <c r="G15" i="2" s="1"/>
  <c r="H15" i="2" s="1"/>
  <c r="I15" i="2" s="1"/>
  <c r="J15" i="2" s="1"/>
  <c r="K15" i="2" s="1"/>
  <c r="L15" i="2" s="1"/>
  <c r="M15" i="2" s="1"/>
  <c r="N15" i="2" s="1"/>
  <c r="C16" i="2" s="1"/>
  <c r="D16" i="2" s="1"/>
  <c r="E16" i="2" s="1"/>
  <c r="F16" i="2" s="1"/>
  <c r="G16" i="2" s="1"/>
  <c r="H16" i="2" s="1"/>
  <c r="I16" i="2" s="1"/>
  <c r="J16" i="2" s="1"/>
  <c r="K16" i="2" s="1"/>
  <c r="L16" i="2" s="1"/>
  <c r="M16" i="2" s="1"/>
  <c r="N16" i="2" s="1"/>
  <c r="D48" i="1"/>
  <c r="D37" i="1"/>
  <c r="D10" i="1"/>
  <c r="C17" i="2" l="1"/>
  <c r="D17" i="2" s="1"/>
  <c r="E17" i="2" s="1"/>
  <c r="F17" i="2" s="1"/>
  <c r="G17" i="2" s="1"/>
  <c r="H17" i="2" s="1"/>
  <c r="I17" i="2" s="1"/>
  <c r="J17" i="2" s="1"/>
  <c r="K17" i="2" s="1"/>
  <c r="L17" i="2" s="1"/>
  <c r="M17" i="2" s="1"/>
  <c r="N17" i="2" s="1"/>
  <c r="D49" i="1"/>
  <c r="D50" i="1"/>
  <c r="D38" i="1"/>
  <c r="D11" i="1"/>
  <c r="C18" i="2" l="1"/>
  <c r="D18" i="2" s="1"/>
  <c r="E18" i="2" s="1"/>
  <c r="F18" i="2" s="1"/>
  <c r="G18" i="2" s="1"/>
  <c r="H18" i="2" s="1"/>
  <c r="I18" i="2" s="1"/>
  <c r="J18" i="2" s="1"/>
  <c r="D39" i="1"/>
  <c r="D12" i="1"/>
  <c r="K18" i="2" l="1"/>
  <c r="L18" i="2" s="1"/>
  <c r="M18" i="2" s="1"/>
  <c r="N18" i="2" s="1"/>
  <c r="C19" i="2" s="1"/>
  <c r="D19" i="2" s="1"/>
  <c r="E19" i="2" s="1"/>
  <c r="F19" i="2" s="1"/>
  <c r="G19" i="2" s="1"/>
  <c r="H19" i="2" s="1"/>
  <c r="I19" i="2" s="1"/>
  <c r="J19" i="2" s="1"/>
  <c r="K19" i="2" s="1"/>
  <c r="L19" i="2" s="1"/>
  <c r="M19" i="2" s="1"/>
  <c r="N19" i="2" s="1"/>
  <c r="D40" i="1"/>
  <c r="D13" i="1"/>
  <c r="C20" i="2" l="1"/>
  <c r="D20" i="2" s="1"/>
  <c r="E20" i="2" s="1"/>
  <c r="F20" i="2" s="1"/>
  <c r="G20" i="2" s="1"/>
  <c r="H20" i="2" s="1"/>
  <c r="I20" i="2" s="1"/>
  <c r="J20" i="2" s="1"/>
  <c r="K20" i="2" s="1"/>
  <c r="L20" i="2" s="1"/>
  <c r="M20" i="2" s="1"/>
  <c r="N20" i="2" s="1"/>
  <c r="D41" i="1"/>
  <c r="D14" i="1"/>
  <c r="C21" i="2" l="1"/>
  <c r="D21" i="2" s="1"/>
  <c r="E21" i="2" s="1"/>
  <c r="F21" i="2" s="1"/>
  <c r="G21" i="2" s="1"/>
  <c r="H21" i="2" s="1"/>
  <c r="I21" i="2" s="1"/>
  <c r="J21" i="2" s="1"/>
  <c r="K21" i="2" s="1"/>
  <c r="L21" i="2" s="1"/>
  <c r="M21" i="2" s="1"/>
  <c r="N21" i="2" s="1"/>
  <c r="D42" i="1"/>
  <c r="D43" i="1"/>
  <c r="D15" i="1"/>
  <c r="C22" i="2" l="1"/>
  <c r="D22" i="2" s="1"/>
  <c r="E22" i="2" s="1"/>
  <c r="F22" i="2" s="1"/>
  <c r="G22" i="2" s="1"/>
  <c r="H22" i="2" s="1"/>
  <c r="I22" i="2" s="1"/>
  <c r="J22" i="2" s="1"/>
  <c r="K22" i="2" s="1"/>
  <c r="L22" i="2" s="1"/>
  <c r="M22" i="2" s="1"/>
  <c r="N22" i="2" s="1"/>
  <c r="D16" i="1"/>
  <c r="C23" i="2" l="1"/>
  <c r="D23" i="2" s="1"/>
  <c r="E23" i="2" s="1"/>
  <c r="F23" i="2" s="1"/>
  <c r="G23" i="2" s="1"/>
  <c r="H23" i="2" s="1"/>
  <c r="I23" i="2" s="1"/>
  <c r="J23" i="2" s="1"/>
  <c r="K23" i="2" s="1"/>
  <c r="L23" i="2" s="1"/>
  <c r="M23" i="2" s="1"/>
  <c r="N23" i="2" s="1"/>
  <c r="D17" i="1"/>
  <c r="C24" i="2" l="1"/>
  <c r="D24" i="2" s="1"/>
  <c r="E24" i="2" s="1"/>
  <c r="F24" i="2" s="1"/>
  <c r="G24" i="2" s="1"/>
  <c r="H24" i="2" s="1"/>
  <c r="I24" i="2" s="1"/>
  <c r="J24" i="2" s="1"/>
  <c r="K24" i="2" s="1"/>
  <c r="L24" i="2" s="1"/>
  <c r="M24" i="2" s="1"/>
  <c r="N24" i="2" s="1"/>
  <c r="D18" i="1"/>
  <c r="C25" i="2" l="1"/>
  <c r="D25" i="2" s="1"/>
  <c r="E25" i="2" s="1"/>
  <c r="F25" i="2" s="1"/>
  <c r="G25" i="2" s="1"/>
  <c r="H25" i="2" s="1"/>
  <c r="I25" i="2" s="1"/>
  <c r="J25" i="2" s="1"/>
  <c r="K25" i="2" s="1"/>
  <c r="L25" i="2" s="1"/>
  <c r="M25" i="2" s="1"/>
  <c r="N25" i="2" s="1"/>
  <c r="D19" i="1"/>
  <c r="C26" i="2" l="1"/>
  <c r="D26" i="2" s="1"/>
  <c r="E26" i="2" s="1"/>
  <c r="F26" i="2" s="1"/>
  <c r="G26" i="2" s="1"/>
  <c r="H26" i="2" s="1"/>
  <c r="I26" i="2" s="1"/>
  <c r="J26" i="2" s="1"/>
  <c r="K26" i="2" s="1"/>
  <c r="L26" i="2" s="1"/>
  <c r="M26" i="2" s="1"/>
  <c r="N26" i="2" s="1"/>
  <c r="D20" i="1"/>
  <c r="C27" i="2" l="1"/>
  <c r="D27" i="2" s="1"/>
  <c r="E27" i="2" s="1"/>
  <c r="F27" i="2" s="1"/>
  <c r="G27" i="2" s="1"/>
  <c r="H27" i="2" s="1"/>
  <c r="I27" i="2" s="1"/>
  <c r="J27" i="2" s="1"/>
  <c r="K27" i="2" s="1"/>
  <c r="L27" i="2" s="1"/>
  <c r="M27" i="2" s="1"/>
  <c r="N27" i="2" s="1"/>
  <c r="D21" i="1"/>
  <c r="C28" i="2" l="1"/>
  <c r="D28" i="2" s="1"/>
  <c r="E28" i="2" s="1"/>
  <c r="F28" i="2" s="1"/>
  <c r="G28" i="2" s="1"/>
  <c r="H28" i="2" s="1"/>
  <c r="I28" i="2" s="1"/>
  <c r="J28" i="2" s="1"/>
  <c r="K28" i="2" s="1"/>
  <c r="L28" i="2" s="1"/>
  <c r="M28" i="2" s="1"/>
  <c r="N28" i="2" s="1"/>
  <c r="D22" i="1"/>
  <c r="C29" i="2" l="1"/>
  <c r="D29" i="2" s="1"/>
  <c r="E29" i="2" s="1"/>
  <c r="F29" i="2" s="1"/>
  <c r="G29" i="2" s="1"/>
  <c r="H29" i="2" s="1"/>
  <c r="I29" i="2" s="1"/>
  <c r="J29" i="2" s="1"/>
  <c r="K29" i="2" s="1"/>
  <c r="L29" i="2" s="1"/>
  <c r="M29" i="2" s="1"/>
  <c r="N29" i="2" s="1"/>
  <c r="D23" i="1"/>
  <c r="C30" i="2" l="1"/>
  <c r="D30" i="2" s="1"/>
  <c r="E30" i="2" s="1"/>
  <c r="F30" i="2" s="1"/>
  <c r="G30" i="2" s="1"/>
  <c r="H30" i="2" s="1"/>
  <c r="I30" i="2" s="1"/>
  <c r="J30" i="2" s="1"/>
  <c r="K30" i="2" s="1"/>
  <c r="L30" i="2" s="1"/>
  <c r="M30" i="2" s="1"/>
  <c r="N30" i="2" s="1"/>
  <c r="D24" i="1"/>
  <c r="C31" i="2" l="1"/>
  <c r="D31" i="2" s="1"/>
  <c r="E31" i="2" s="1"/>
  <c r="F31" i="2" s="1"/>
  <c r="G31" i="2" s="1"/>
  <c r="H31" i="2" s="1"/>
  <c r="I31" i="2" s="1"/>
  <c r="J31" i="2" s="1"/>
  <c r="K31" i="2" s="1"/>
  <c r="L31" i="2" s="1"/>
  <c r="M31" i="2" s="1"/>
  <c r="N31" i="2" s="1"/>
  <c r="D25" i="1"/>
  <c r="C32" i="2" l="1"/>
  <c r="D32" i="2" s="1"/>
  <c r="E32" i="2" s="1"/>
  <c r="F32" i="2" s="1"/>
  <c r="G32" i="2" s="1"/>
  <c r="H32" i="2" s="1"/>
  <c r="I32" i="2" s="1"/>
  <c r="J32" i="2" s="1"/>
  <c r="K32" i="2" s="1"/>
  <c r="L32" i="2" s="1"/>
  <c r="M32" i="2" s="1"/>
  <c r="N32" i="2" s="1"/>
  <c r="D26" i="1"/>
  <c r="C33" i="2" l="1"/>
  <c r="D33" i="2" s="1"/>
  <c r="E33" i="2" s="1"/>
  <c r="F33" i="2" s="1"/>
  <c r="G33" i="2" s="1"/>
  <c r="H33" i="2" s="1"/>
  <c r="I33" i="2" s="1"/>
  <c r="J33" i="2" s="1"/>
  <c r="K33" i="2" s="1"/>
  <c r="L33" i="2" s="1"/>
  <c r="M33" i="2" s="1"/>
  <c r="N33" i="2" s="1"/>
  <c r="D27" i="1"/>
  <c r="C34" i="2" l="1"/>
  <c r="D34" i="2" s="1"/>
  <c r="E34" i="2" s="1"/>
  <c r="F34" i="2" s="1"/>
  <c r="G34" i="2" s="1"/>
  <c r="H34" i="2" s="1"/>
  <c r="I34" i="2" s="1"/>
  <c r="J34" i="2" s="1"/>
  <c r="K34" i="2" s="1"/>
  <c r="L34" i="2" s="1"/>
  <c r="M34" i="2" s="1"/>
  <c r="N34" i="2" s="1"/>
  <c r="D28" i="1"/>
  <c r="C35" i="2" l="1"/>
  <c r="D35" i="2" s="1"/>
  <c r="E35" i="2" s="1"/>
  <c r="F35" i="2" s="1"/>
  <c r="G35" i="2" s="1"/>
  <c r="H35" i="2" s="1"/>
  <c r="I35" i="2" s="1"/>
  <c r="J35" i="2" s="1"/>
  <c r="K35" i="2" s="1"/>
  <c r="L35" i="2" s="1"/>
  <c r="M35" i="2" s="1"/>
  <c r="N35" i="2" s="1"/>
  <c r="D29" i="1"/>
  <c r="C36" i="2" l="1"/>
  <c r="D36" i="2" s="1"/>
  <c r="E36" i="2" s="1"/>
  <c r="F36" i="2" s="1"/>
  <c r="G36" i="2" s="1"/>
  <c r="H36" i="2" s="1"/>
  <c r="I36" i="2" s="1"/>
  <c r="J36" i="2" s="1"/>
  <c r="K36" i="2" s="1"/>
  <c r="L36" i="2" s="1"/>
  <c r="M36" i="2" s="1"/>
  <c r="N36" i="2" s="1"/>
  <c r="D30" i="1"/>
  <c r="C37" i="2" l="1"/>
  <c r="D37" i="2" s="1"/>
  <c r="E37" i="2" s="1"/>
  <c r="F37" i="2" s="1"/>
  <c r="G37" i="2" s="1"/>
  <c r="H37" i="2" s="1"/>
  <c r="I37" i="2" s="1"/>
  <c r="J37" i="2" s="1"/>
  <c r="K37" i="2" s="1"/>
  <c r="L37" i="2" s="1"/>
  <c r="M37" i="2" s="1"/>
  <c r="N37" i="2" s="1"/>
  <c r="D31" i="1"/>
  <c r="C38" i="2" l="1"/>
  <c r="D38" i="2" s="1"/>
  <c r="E38" i="2" s="1"/>
  <c r="F38" i="2" s="1"/>
  <c r="G38" i="2" s="1"/>
  <c r="H38" i="2" s="1"/>
  <c r="I38" i="2" s="1"/>
  <c r="J38" i="2" s="1"/>
  <c r="K38" i="2" s="1"/>
  <c r="L38" i="2" s="1"/>
  <c r="M38" i="2" s="1"/>
  <c r="N38" i="2" s="1"/>
  <c r="D32" i="1"/>
  <c r="D33" i="1"/>
  <c r="C39" i="2" l="1"/>
  <c r="D39" i="2" s="1"/>
  <c r="E39" i="2" s="1"/>
  <c r="F39" i="2" s="1"/>
  <c r="G39" i="2" s="1"/>
  <c r="H39" i="2" s="1"/>
  <c r="I39" i="2" s="1"/>
  <c r="J39" i="2" s="1"/>
  <c r="K39" i="2" s="1"/>
  <c r="L39" i="2" s="1"/>
  <c r="M39" i="2" s="1"/>
  <c r="N39" i="2" s="1"/>
  <c r="C40" i="2" s="1"/>
  <c r="D40" i="2" s="1"/>
  <c r="E40" i="2" s="1"/>
  <c r="F40" i="2" s="1"/>
  <c r="G40" i="2" s="1"/>
  <c r="H40" i="2" s="1"/>
  <c r="I40" i="2" s="1"/>
  <c r="J40" i="2" s="1"/>
  <c r="K40" i="2" s="1"/>
  <c r="L40" i="2" s="1"/>
  <c r="M40" i="2" s="1"/>
  <c r="N40" i="2" s="1"/>
  <c r="C41" i="2" s="1"/>
  <c r="D41" i="2" s="1"/>
  <c r="E41" i="2" s="1"/>
  <c r="F41" i="2" s="1"/>
  <c r="G41" i="2" s="1"/>
  <c r="H41" i="2" s="1"/>
  <c r="I41" i="2" s="1"/>
  <c r="J41" i="2" s="1"/>
  <c r="K41" i="2" s="1"/>
  <c r="L41" i="2" s="1"/>
  <c r="M41" i="2" s="1"/>
  <c r="N41" i="2" s="1"/>
  <c r="C42" i="2" s="1"/>
  <c r="D42" i="2" s="1"/>
  <c r="E42" i="2" s="1"/>
  <c r="F42" i="2" s="1"/>
  <c r="G42" i="2" s="1"/>
  <c r="H42" i="2" s="1"/>
  <c r="I42" i="2" s="1"/>
  <c r="J42" i="2" s="1"/>
  <c r="K42" i="2" s="1"/>
  <c r="L42" i="2" s="1"/>
  <c r="M42" i="2" s="1"/>
  <c r="N42" i="2" s="1"/>
  <c r="C43" i="2" s="1"/>
  <c r="D43" i="2" s="1"/>
  <c r="E43" i="2" s="1"/>
  <c r="F43" i="2" s="1"/>
  <c r="G43" i="2" s="1"/>
  <c r="H43" i="2" s="1"/>
  <c r="I43" i="2" s="1"/>
  <c r="J43" i="2" s="1"/>
  <c r="K43" i="2" s="1"/>
  <c r="L43" i="2" s="1"/>
  <c r="M43" i="2" s="1"/>
  <c r="N43" i="2" s="1"/>
  <c r="C44" i="2" s="1"/>
  <c r="D44" i="2" s="1"/>
  <c r="E44" i="2" s="1"/>
  <c r="F44" i="2" s="1"/>
  <c r="G44" i="2" s="1"/>
  <c r="H44" i="2" s="1"/>
  <c r="I44" i="2" s="1"/>
  <c r="J44" i="2" s="1"/>
  <c r="K44" i="2" s="1"/>
  <c r="L44" i="2" s="1"/>
  <c r="M44" i="2" s="1"/>
  <c r="N44" i="2" s="1"/>
  <c r="C45" i="2" s="1"/>
  <c r="D45" i="2" s="1"/>
  <c r="E45" i="2" s="1"/>
  <c r="F45" i="2" s="1"/>
  <c r="G45" i="2" s="1"/>
  <c r="H45" i="2" s="1"/>
  <c r="I45" i="2" s="1"/>
  <c r="J45" i="2" s="1"/>
  <c r="K45" i="2" s="1"/>
  <c r="L45" i="2" s="1"/>
  <c r="M45" i="2" s="1"/>
  <c r="N45" i="2" s="1"/>
  <c r="C46" i="2" s="1"/>
  <c r="D46" i="2" s="1"/>
  <c r="E46" i="2" s="1"/>
  <c r="F46" i="2" s="1"/>
  <c r="G46" i="2" s="1"/>
  <c r="H46" i="2" s="1"/>
  <c r="I46" i="2" s="1"/>
  <c r="J46" i="2" s="1"/>
  <c r="K46" i="2" s="1"/>
  <c r="L46" i="2" s="1"/>
  <c r="M46" i="2" s="1"/>
  <c r="N46" i="2" s="1"/>
  <c r="C47" i="2" s="1"/>
  <c r="D47" i="2" s="1"/>
  <c r="E47" i="2" s="1"/>
  <c r="F47" i="2" s="1"/>
  <c r="G47" i="2" s="1"/>
  <c r="H47" i="2" s="1"/>
  <c r="I47" i="2" s="1"/>
  <c r="J47" i="2" s="1"/>
  <c r="K47" i="2" s="1"/>
  <c r="L47" i="2" s="1"/>
  <c r="M47" i="2" s="1"/>
  <c r="N47" i="2" s="1"/>
  <c r="C48" i="2" s="1"/>
  <c r="D48" i="2" s="1"/>
  <c r="E48" i="2" s="1"/>
  <c r="F48" i="2" s="1"/>
  <c r="G48" i="2" s="1"/>
  <c r="H48" i="2" s="1"/>
  <c r="I48" i="2" s="1"/>
  <c r="J48" i="2" s="1"/>
  <c r="K48" i="2" s="1"/>
  <c r="L48" i="2" s="1"/>
  <c r="M48" i="2" s="1"/>
  <c r="N48" i="2" s="1"/>
  <c r="C49" i="2" s="1"/>
  <c r="D49" i="2" s="1"/>
  <c r="E49" i="2" s="1"/>
  <c r="F49" i="2" s="1"/>
  <c r="G49" i="2" s="1"/>
  <c r="H49" i="2" s="1"/>
  <c r="I49" i="2" s="1"/>
  <c r="J49" i="2" s="1"/>
  <c r="K49" i="2" s="1"/>
  <c r="L49" i="2" s="1"/>
  <c r="M49" i="2" s="1"/>
  <c r="N49" i="2" s="1"/>
  <c r="C50" i="2" s="1"/>
  <c r="D50" i="2" s="1"/>
  <c r="E50" i="2" s="1"/>
  <c r="F50" i="2" s="1"/>
  <c r="G50" i="2" s="1"/>
  <c r="H50" i="2" s="1"/>
  <c r="I50" i="2" s="1"/>
  <c r="J50" i="2" s="1"/>
  <c r="K50" i="2" s="1"/>
  <c r="L50" i="2" s="1"/>
  <c r="M50" i="2" s="1"/>
  <c r="N50" i="2" s="1"/>
  <c r="C51" i="2" s="1"/>
  <c r="D51" i="2" s="1"/>
  <c r="E51" i="2" s="1"/>
  <c r="F51" i="2" s="1"/>
  <c r="G51" i="2" s="1"/>
  <c r="H51" i="2" s="1"/>
  <c r="I51" i="2" s="1"/>
  <c r="J51" i="2" s="1"/>
  <c r="K51" i="2" s="1"/>
  <c r="L51" i="2" s="1"/>
  <c r="M51" i="2" s="1"/>
  <c r="N51" i="2" s="1"/>
  <c r="C52" i="2" s="1"/>
  <c r="D52" i="2" s="1"/>
  <c r="E52" i="2" s="1"/>
  <c r="F52" i="2" s="1"/>
  <c r="G52" i="2" s="1"/>
  <c r="H52" i="2" s="1"/>
  <c r="I52" i="2" s="1"/>
  <c r="J52" i="2" s="1"/>
  <c r="K52" i="2" s="1"/>
  <c r="L52" i="2" s="1"/>
  <c r="M52" i="2" s="1"/>
  <c r="N52" i="2" s="1"/>
  <c r="C53" i="2" s="1"/>
  <c r="D53" i="2" s="1"/>
  <c r="E53" i="2" s="1"/>
  <c r="F53" i="2" s="1"/>
  <c r="G53" i="2" s="1"/>
  <c r="H53" i="2" s="1"/>
  <c r="I53" i="2" s="1"/>
  <c r="J53" i="2" s="1"/>
  <c r="K53" i="2" s="1"/>
  <c r="L53" i="2" s="1"/>
  <c r="M53" i="2" s="1"/>
  <c r="N53" i="2" s="1"/>
  <c r="C54" i="2" s="1"/>
  <c r="D54" i="2" s="1"/>
  <c r="E54" i="2" s="1"/>
  <c r="F54" i="2" s="1"/>
  <c r="G54" i="2" s="1"/>
  <c r="H54" i="2" s="1"/>
  <c r="I54" i="2" s="1"/>
  <c r="J54" i="2" s="1"/>
  <c r="K54" i="2" s="1"/>
  <c r="L54" i="2" s="1"/>
  <c r="M54" i="2" s="1"/>
  <c r="N54" i="2" s="1"/>
  <c r="C55" i="2" s="1"/>
  <c r="D55" i="2" s="1"/>
  <c r="E55" i="2" s="1"/>
  <c r="F55" i="2" s="1"/>
  <c r="G55" i="2" s="1"/>
  <c r="H55" i="2" s="1"/>
  <c r="I55" i="2" s="1"/>
  <c r="J55" i="2" s="1"/>
  <c r="K55" i="2" s="1"/>
  <c r="L55" i="2" s="1"/>
  <c r="M55" i="2" s="1"/>
  <c r="N55" i="2" s="1"/>
  <c r="C56" i="2" s="1"/>
  <c r="D56" i="2" s="1"/>
  <c r="E56" i="2" s="1"/>
  <c r="F56" i="2" s="1"/>
  <c r="G56" i="2" s="1"/>
  <c r="H56" i="2" s="1"/>
  <c r="I56" i="2" s="1"/>
  <c r="J56" i="2" s="1"/>
  <c r="K56" i="2" s="1"/>
  <c r="L56" i="2" s="1"/>
  <c r="M56" i="2" s="1"/>
  <c r="N56" i="2" s="1"/>
  <c r="C57" i="2" s="1"/>
  <c r="D57" i="2" s="1"/>
  <c r="E57" i="2" s="1"/>
  <c r="F57" i="2" s="1"/>
  <c r="G57" i="2" s="1"/>
  <c r="H57" i="2" s="1"/>
  <c r="I57" i="2" s="1"/>
  <c r="J57" i="2" s="1"/>
  <c r="K57" i="2" s="1"/>
  <c r="L57" i="2" s="1"/>
  <c r="M57" i="2" s="1"/>
  <c r="N57" i="2" s="1"/>
</calcChain>
</file>

<file path=xl/sharedStrings.xml><?xml version="1.0" encoding="utf-8"?>
<sst xmlns="http://schemas.openxmlformats.org/spreadsheetml/2006/main" count="123" uniqueCount="76">
  <si>
    <t>Year 1</t>
  </si>
  <si>
    <t>Salary</t>
  </si>
  <si>
    <t>Contribution Rate</t>
  </si>
  <si>
    <t>Monthly Contribution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</si>
  <si>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</si>
  <si>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</si>
  <si>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</si>
  <si>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</si>
  <si>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</si>
  <si>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</si>
  <si>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</si>
  <si>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</si>
  <si>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</si>
  <si>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</si>
  <si>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</si>
  <si>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</si>
  <si>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</si>
  <si>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</si>
  <si>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</si>
  <si>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</si>
  <si>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</si>
  <si>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</si>
  <si>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</si>
  <si>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</si>
  <si>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</si>
  <si>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</si>
  <si>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</si>
  <si>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</si>
  <si>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</si>
  <si>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</si>
  <si>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</si>
  <si>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</si>
  <si>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</si>
  <si>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</si>
  <si>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</si>
  <si>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</si>
  <si>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</si>
  <si>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</si>
  <si>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</si>
  <si>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</si>
  <si>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</si>
  <si>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</si>
  <si>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</si>
  <si>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</si>
  <si>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</si>
  <si>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Annual Growth Assumption:</t>
  </si>
  <si>
    <t>Year 31</t>
  </si>
  <si>
    <t>Year 32</t>
  </si>
  <si>
    <t>Year 33</t>
  </si>
  <si>
    <t>Year 34</t>
  </si>
  <si>
    <t>Year 35</t>
  </si>
  <si>
    <t>Year 36</t>
  </si>
  <si>
    <t>Year 37</t>
  </si>
  <si>
    <t>Year 38</t>
  </si>
  <si>
    <t>Year 39</t>
  </si>
  <si>
    <t>Year 40</t>
  </si>
  <si>
    <t>Annual Raise Assumption</t>
  </si>
  <si>
    <t>Year 41</t>
  </si>
  <si>
    <t>Year 42</t>
  </si>
  <si>
    <t>Year 43</t>
  </si>
  <si>
    <t>Year 44</t>
  </si>
  <si>
    <t>Year 45</t>
  </si>
  <si>
    <t>Year 46</t>
  </si>
  <si>
    <t>Year 47</t>
  </si>
  <si>
    <t>Starting Salary</t>
  </si>
  <si>
    <t>*Input your starting salary here</t>
  </si>
  <si>
    <t>*Put in an assumption for an annual raise</t>
  </si>
  <si>
    <t xml:space="preserve">
Make Edits Here in Green Cells
</t>
  </si>
  <si>
    <t>403b Compound Interest Tool</t>
  </si>
  <si>
    <r>
      <rPr>
        <b/>
        <sz val="11"/>
        <color theme="1"/>
        <rFont val="Calibri"/>
        <family val="2"/>
        <scheme val="minor"/>
      </rPr>
      <t>Personal</t>
    </r>
    <r>
      <rPr>
        <sz val="11"/>
        <color theme="1"/>
        <rFont val="Calibri"/>
        <family val="2"/>
        <scheme val="minor"/>
      </rPr>
      <t xml:space="preserve"> 403b Contribution %</t>
    </r>
  </si>
  <si>
    <r>
      <rPr>
        <b/>
        <sz val="11"/>
        <color theme="1"/>
        <rFont val="Calibri"/>
        <family val="2"/>
        <scheme val="minor"/>
      </rPr>
      <t>Company</t>
    </r>
    <r>
      <rPr>
        <sz val="11"/>
        <color theme="1"/>
        <rFont val="Calibri"/>
        <family val="2"/>
        <scheme val="minor"/>
      </rPr>
      <t xml:space="preserve"> 403b Contribution %</t>
    </r>
  </si>
  <si>
    <r>
      <rPr>
        <b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 xml:space="preserve"> 403b Contribution %</t>
    </r>
  </si>
  <si>
    <r>
      <t xml:space="preserve">*This is the </t>
    </r>
    <r>
      <rPr>
        <b/>
        <i/>
        <sz val="11"/>
        <color theme="1"/>
        <rFont val="Calibri"/>
        <family val="2"/>
        <scheme val="minor"/>
      </rPr>
      <t>Total</t>
    </r>
    <r>
      <rPr>
        <i/>
        <sz val="11"/>
        <color theme="1"/>
        <rFont val="Calibri"/>
        <family val="2"/>
        <scheme val="minor"/>
      </rPr>
      <t xml:space="preserve"> 403b contribution percentage</t>
    </r>
  </si>
  <si>
    <t>*Put in your assumed 403b return.  Average S&amp;P return since 1950 is 11%.  I used 8% to be safe.</t>
  </si>
  <si>
    <r>
      <t xml:space="preserve">*Put in your </t>
    </r>
    <r>
      <rPr>
        <b/>
        <i/>
        <sz val="11"/>
        <color theme="1"/>
        <rFont val="Calibri"/>
        <family val="2"/>
        <scheme val="minor"/>
      </rPr>
      <t xml:space="preserve">Personal </t>
    </r>
    <r>
      <rPr>
        <i/>
        <sz val="11"/>
        <color theme="1"/>
        <rFont val="Calibri"/>
        <family val="2"/>
        <scheme val="minor"/>
      </rPr>
      <t>403b contribution percentage</t>
    </r>
  </si>
  <si>
    <r>
      <t xml:space="preserve">*Put in your </t>
    </r>
    <r>
      <rPr>
        <b/>
        <i/>
        <sz val="11"/>
        <color theme="1"/>
        <rFont val="Calibri"/>
        <family val="2"/>
        <scheme val="minor"/>
      </rPr>
      <t xml:space="preserve">Company Match </t>
    </r>
    <r>
      <rPr>
        <i/>
        <sz val="11"/>
        <color theme="1"/>
        <rFont val="Calibri"/>
        <family val="2"/>
        <scheme val="minor"/>
      </rPr>
      <t>403b contribution percentage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</si>
</sst>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9" fontId="0" fillId="0" borderId="0" xfId="2" applyFont="1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1" applyFont="1" applyAlignment="1">
      <alignment horizontal="center"/>
    </xf>
    <xf numFmtId="164" fontId="0" fillId="0" borderId="0" xfId="1" applyNumberFormat="1" applyFont="1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9" fontId="0" fillId="0" borderId="5" xfId="2" applyFont="1" applyBorder="1" applyAlignment="1">
      <alignment horizontal="center"/>
    </xf>
    <xf numFmtId="44" fontId="0" fillId="0" borderId="6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0" borderId="8" xfId="1" applyNumberFormat="1" applyFont="1" applyBorder="1" applyAlignment="1">
      <alignment horizontal="center"/>
    </xf>
    <xf numFmtId="9" fontId="0" fillId="0" borderId="8" xfId="2" applyFont="1" applyBorder="1" applyAlignment="1">
      <alignment horizontal="center"/>
    </xf>
    <xf numFmtId="44" fontId="0" fillId="0" borderId="9" xfId="0" applyNumberFormat="1" applyBorder="1" applyAlignment="1">
      <alignment horizontal="center"/>
    </xf>
    <xf numFmtId="44" fontId="0" fillId="0" borderId="5" xfId="1" applyFont="1" applyBorder="1" applyAlignment="1">
      <alignment horizontal="center"/>
    </xf>
    <xf numFmtId="44" fontId="0" fillId="0" borderId="6" xfId="1" applyFont="1" applyBorder="1" applyAlignment="1">
      <alignment horizontal="center"/>
    </xf>
    <xf numFmtId="44" fontId="0" fillId="0" borderId="8" xfId="1" applyFont="1" applyBorder="1" applyAlignment="1">
      <alignment horizontal="center"/>
    </xf>
    <xf numFmtId="44" fontId="0" fillId="0" borderId="9" xfId="1" applyFont="1" applyBorder="1" applyAlignment="1">
      <alignment horizontal="center"/>
    </xf>
    <xf numFmtId="9" fontId="0" fillId="3" borderId="6" xfId="2" applyNumberFormat="1" applyFont="1" applyFill="1" applyBorder="1" applyAlignment="1">
      <alignment horizontal="center"/>
    </xf>
    <xf numFmtId="9" fontId="0" fillId="3" borderId="9" xfId="2" applyFont="1" applyFill="1" applyBorder="1" applyAlignment="1">
      <alignment horizontal="center"/>
    </xf>
    <xf numFmtId="9" fontId="0" fillId="2" borderId="6" xfId="2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/>
    <xf numFmtId="9" fontId="0" fillId="4" borderId="0" xfId="2" applyFont="1" applyFill="1" applyAlignment="1">
      <alignment horizontal="center"/>
    </xf>
    <xf numFmtId="0" fontId="4" fillId="4" borderId="0" xfId="0" applyFont="1" applyFill="1" applyAlignment="1"/>
    <xf numFmtId="44" fontId="0" fillId="0" borderId="0" xfId="1" applyNumberFormat="1" applyFont="1" applyAlignment="1">
      <alignment horizontal="center"/>
    </xf>
    <xf numFmtId="37" fontId="0" fillId="3" borderId="3" xfId="1" applyNumberFormat="1" applyFont="1" applyFill="1" applyBorder="1" applyAlignment="1">
      <alignment horizontal="center"/>
    </xf>
    <xf numFmtId="44" fontId="0" fillId="4" borderId="0" xfId="1" applyFont="1" applyFill="1" applyAlignment="1">
      <alignment horizontal="center"/>
    </xf>
    <xf numFmtId="44" fontId="0" fillId="4" borderId="0" xfId="1" applyNumberFormat="1" applyFont="1" applyFill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133349</xdr:colOff>
      <xdr:row>6</xdr:row>
      <xdr:rowOff>0</xdr:rowOff>
    </xdr:from>
    <xdr:to>
      <xdr:col>2</xdr:col>
      <xdr:colOff>809625</xdr:colOff>
      <xdr:row>7</xdr:row>
      <xdr:rowOff>114300</xdr:rowOff>
    </xdr:to>
    <xdr:sp macro="" textlink="">
      <xdr:nvSpPr>
        <xdr:cNvPr id="4" name="Arrow: Right 3">
          <a:extLst>
            <a:ext uri="{FF2B5EF4-FFF2-40B4-BE49-F238E27FC236}">
              <a16:creationId xmlns:a16="http://schemas.microsoft.com/office/drawing/2014/main" id="{8FA767C1-E0AA-4AE5-A241-AD5D21CB4621}"/>
            </a:ext>
          </a:extLst>
        </xdr:cNvPr>
        <xdr:cNvSpPr/>
      </xdr:nvSpPr>
      <xdr:spPr>
        <a:xfrm>
          <a:off x="628649" y="1304925"/>
          <a:ext cx="676276" cy="304800"/>
        </a:xfrm>
        <a:prstGeom prst="rightArrow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AAD47-8627-49CB-A562-84378BB7D0C0}">
  <dimension ref="A1:Q58"/>
  <sheetViews>
    <sheetView tabSelected="1" workbookViewId="0">
      <selection activeCell="A5" sqref="A5"/>
    </sheetView>
  </sheetViews>
  <sheetFormatPr defaultRowHeight="15" x14ac:dyDescent="0.25"/>
  <cols>
    <col min="1" max="1" width="9.140625" style="25"/>
    <col min="2" max="2" width="7.42578125" style="1" bestFit="1" customWidth="1"/>
    <col min="3" max="14" width="13.85546875" style="1" customWidth="1"/>
    <col min="15" max="15" width="15.28515625" style="25" bestFit="1" customWidth="1"/>
    <col min="16" max="17" width="13.7109375" style="1" bestFit="1" customWidth="1"/>
    <col min="18" max="16384" width="9.140625" style="1"/>
  </cols>
  <sheetData>
    <row r="1" spans="2:15" ht="27" thickBot="1" x14ac:dyDescent="0.45">
      <c r="B1" s="39" t="s">
        <v>68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2:15" ht="15.75" thickBot="1" x14ac:dyDescent="0.3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2:15" ht="15" customHeight="1" x14ac:dyDescent="0.25">
      <c r="B3" s="25"/>
      <c r="C3" s="42" t="s">
        <v>67</v>
      </c>
      <c r="D3" s="37" t="s">
        <v>64</v>
      </c>
      <c r="E3" s="38"/>
      <c r="F3" s="30">
        <v>36000</v>
      </c>
      <c r="G3" s="28" t="s">
        <v>65</v>
      </c>
      <c r="H3" s="25"/>
      <c r="I3" s="25"/>
      <c r="J3" s="25"/>
      <c r="K3" s="25"/>
      <c r="L3" s="25"/>
      <c r="M3" s="25"/>
      <c r="N3" s="25"/>
    </row>
    <row r="4" spans="2:15" x14ac:dyDescent="0.25">
      <c r="B4" s="25"/>
      <c r="C4" s="43"/>
      <c r="D4" s="35" t="s">
        <v>56</v>
      </c>
      <c r="E4" s="36"/>
      <c r="F4" s="22">
        <v>0.03</v>
      </c>
      <c r="G4" s="28" t="s">
        <v>66</v>
      </c>
      <c r="H4" s="25"/>
      <c r="I4" s="25"/>
      <c r="J4" s="25"/>
      <c r="K4" s="25"/>
      <c r="L4" s="25"/>
      <c r="M4" s="25"/>
      <c r="N4" s="25"/>
    </row>
    <row r="5" spans="2:15" x14ac:dyDescent="0.25">
      <c r="B5" s="25"/>
      <c r="C5" s="43"/>
      <c r="D5" s="35" t="s">
        <v>69</v>
      </c>
      <c r="E5" s="36"/>
      <c r="F5" s="22">
        <v>0.06</v>
      </c>
      <c r="G5" s="28" t="s">
        <v>74</v>
      </c>
      <c r="H5" s="25"/>
      <c r="I5" s="25"/>
      <c r="J5" s="25"/>
      <c r="K5" s="25"/>
      <c r="L5" s="25"/>
      <c r="M5" s="25"/>
      <c r="N5" s="25"/>
    </row>
    <row r="6" spans="2:15" x14ac:dyDescent="0.25">
      <c r="B6" s="25"/>
      <c r="C6" s="43"/>
      <c r="D6" s="35" t="s">
        <v>70</v>
      </c>
      <c r="E6" s="36"/>
      <c r="F6" s="22">
        <v>0.03</v>
      </c>
      <c r="G6" s="28" t="s">
        <v>75</v>
      </c>
      <c r="H6" s="25"/>
      <c r="I6" s="25"/>
      <c r="J6" s="25"/>
      <c r="K6" s="25"/>
      <c r="L6" s="25"/>
      <c r="M6" s="25"/>
      <c r="N6" s="25"/>
    </row>
    <row r="7" spans="2:15" x14ac:dyDescent="0.25">
      <c r="B7" s="25"/>
      <c r="C7" s="43"/>
      <c r="D7" s="35" t="s">
        <v>71</v>
      </c>
      <c r="E7" s="36"/>
      <c r="F7" s="24">
        <f>SUM(F5:F6)</f>
        <v>0.09</v>
      </c>
      <c r="G7" s="28" t="s">
        <v>72</v>
      </c>
      <c r="H7" s="25"/>
      <c r="I7" s="25"/>
      <c r="J7" s="25"/>
      <c r="K7" s="25"/>
      <c r="L7" s="25"/>
      <c r="M7" s="25"/>
      <c r="N7" s="25"/>
    </row>
    <row r="8" spans="2:15" ht="15.75" thickBot="1" x14ac:dyDescent="0.3">
      <c r="B8" s="25"/>
      <c r="C8" s="44"/>
      <c r="D8" s="33" t="s">
        <v>45</v>
      </c>
      <c r="E8" s="34"/>
      <c r="F8" s="23">
        <v>0.08</v>
      </c>
      <c r="G8" s="28" t="s">
        <v>73</v>
      </c>
      <c r="H8" s="25"/>
      <c r="I8" s="25"/>
      <c r="J8" s="25"/>
      <c r="K8" s="25"/>
      <c r="L8" s="25"/>
      <c r="M8" s="25"/>
      <c r="N8" s="25"/>
    </row>
    <row r="9" spans="2:15" ht="15.75" thickBot="1" x14ac:dyDescent="0.3">
      <c r="B9" s="25"/>
      <c r="C9" s="26"/>
      <c r="D9" s="25"/>
      <c r="E9" s="25"/>
      <c r="F9" s="27"/>
      <c r="G9" s="25"/>
      <c r="H9" s="25"/>
      <c r="I9" s="25"/>
      <c r="J9" s="25"/>
      <c r="K9" s="25"/>
      <c r="L9" s="25"/>
      <c r="M9" s="25"/>
      <c r="N9" s="25"/>
    </row>
    <row r="10" spans="2:15" x14ac:dyDescent="0.25">
      <c r="B10" s="7"/>
      <c r="C10" s="8" t="s">
        <v>33</v>
      </c>
      <c r="D10" s="8" t="s">
        <v>34</v>
      </c>
      <c r="E10" s="8" t="s">
        <v>35</v>
      </c>
      <c r="F10" s="8" t="s">
        <v>36</v>
      </c>
      <c r="G10" s="8" t="s">
        <v>37</v>
      </c>
      <c r="H10" s="8" t="s">
        <v>38</v>
      </c>
      <c r="I10" s="8" t="s">
        <v>39</v>
      </c>
      <c r="J10" s="8" t="s">
        <v>40</v>
      </c>
      <c r="K10" s="8" t="s">
        <v>41</v>
      </c>
      <c r="L10" s="8" t="s">
        <v>42</v>
      </c>
      <c r="M10" s="8" t="s">
        <v>43</v>
      </c>
      <c r="N10" s="9" t="s">
        <v>44</v>
      </c>
    </row>
    <row r="11" spans="2:15" x14ac:dyDescent="0.25">
      <c r="B11" s="10" t="s">
        <v>0</v>
      </c>
      <c r="C11" s="18">
        <f>VLOOKUP(B11,'Salary &amp; Contribution Details'!A3:D50,4,FALSE)</f>
        <v>270</v>
      </c>
      <c r="D11" s="18">
        <f>C11*($F$8/12+1)+'Salary &amp; Contribution Details'!$D4</f>
        <v>541.79999999999995</v>
      </c>
      <c r="E11" s="18">
        <f>D11*($F$8/12+1)+'Salary &amp; Contribution Details'!$D4</f>
        <v>815.41199999999992</v>
      </c>
      <c r="F11" s="18">
        <f>E11*($F$8/12+1)+'Salary &amp; Contribution Details'!$D4</f>
        <v>1090.8480799999998</v>
      </c>
      <c r="G11" s="18">
        <f>F11*($F$8/12+1)+'Salary &amp; Contribution Details'!$D4</f>
        <v>1368.1204005333329</v>
      </c>
      <c r="H11" s="18">
        <f>G11*($F$8/12+1)+'Salary &amp; Contribution Details'!$D4</f>
        <v>1647.241203203555</v>
      </c>
      <c r="I11" s="18">
        <f>H11*($F$8/12+1)+'Salary &amp; Contribution Details'!$D4</f>
        <v>1928.222811224912</v>
      </c>
      <c r="J11" s="18">
        <f>I11*($F$8/12+1)+'Salary &amp; Contribution Details'!$D4</f>
        <v>2211.0776299664112</v>
      </c>
      <c r="K11" s="18">
        <f>J11*($F$8/12+1)+'Salary &amp; Contribution Details'!$D4</f>
        <v>2495.8181474995204</v>
      </c>
      <c r="L11" s="18">
        <f>K11*($F$8/12+1)+'Salary &amp; Contribution Details'!$D4</f>
        <v>2782.456935149517</v>
      </c>
      <c r="M11" s="18">
        <f>L11*($F$8/12+1)+'Salary &amp; Contribution Details'!$D4</f>
        <v>3071.0066480505134</v>
      </c>
      <c r="N11" s="19">
        <f>M11*($F$8/12+1)+'Salary &amp; Contribution Details'!$D4</f>
        <v>3361.4800257041834</v>
      </c>
      <c r="O11" s="31"/>
    </row>
    <row r="12" spans="2:15" x14ac:dyDescent="0.25">
      <c r="B12" s="10" t="s">
        <v>4</v>
      </c>
      <c r="C12" s="18">
        <f>N11*($F$8/12+1)+'Salary &amp; Contribution Details'!$D5</f>
        <v>3661.9898925422108</v>
      </c>
      <c r="D12" s="18">
        <f>C12*($F$8/12+1)+'Salary &amp; Contribution Details'!$D5</f>
        <v>3964.5031584924918</v>
      </c>
      <c r="E12" s="18">
        <f>D12*($F$8/12+1)+'Salary &amp; Contribution Details'!$D5</f>
        <v>4269.0331795491084</v>
      </c>
      <c r="F12" s="18">
        <f>E12*($F$8/12+1)+'Salary &amp; Contribution Details'!$D5</f>
        <v>4575.5934007461028</v>
      </c>
      <c r="G12" s="18">
        <f>F12*($F$8/12+1)+'Salary &amp; Contribution Details'!$D5</f>
        <v>4884.1973567510768</v>
      </c>
      <c r="H12" s="18">
        <f>G12*($F$8/12+1)+'Salary &amp; Contribution Details'!$D5</f>
        <v>5194.8586724627503</v>
      </c>
      <c r="I12" s="18">
        <f>H12*($F$8/12+1)+'Salary &amp; Contribution Details'!$D5</f>
        <v>5507.5910636125018</v>
      </c>
      <c r="J12" s="18">
        <f>I12*($F$8/12+1)+'Salary &amp; Contribution Details'!$D5</f>
        <v>5822.4083373699186</v>
      </c>
      <c r="K12" s="18">
        <f>J12*($F$8/12+1)+'Salary &amp; Contribution Details'!$D5</f>
        <v>6139.3243929523851</v>
      </c>
      <c r="L12" s="18">
        <f>K12*($F$8/12+1)+'Salary &amp; Contribution Details'!$D5</f>
        <v>6458.3532222387339</v>
      </c>
      <c r="M12" s="18">
        <f>L12*($F$8/12+1)+'Salary &amp; Contribution Details'!$D5</f>
        <v>6779.5089103869923</v>
      </c>
      <c r="N12" s="19">
        <f>M12*($F$8/12+1)+'Salary &amp; Contribution Details'!$D5</f>
        <v>7102.805636456239</v>
      </c>
      <c r="O12" s="31"/>
    </row>
    <row r="13" spans="2:15" x14ac:dyDescent="0.25">
      <c r="B13" s="10" t="s">
        <v>5</v>
      </c>
      <c r="C13" s="18">
        <f>N12*($F$8/12+1)+'Salary &amp; Contribution Details'!$D6</f>
        <v>7436.6006740326138</v>
      </c>
      <c r="D13" s="18">
        <f>C13*($F$8/12+1)+'Salary &amp; Contribution Details'!$D6</f>
        <v>7772.6210118594972</v>
      </c>
      <c r="E13" s="18">
        <f>D13*($F$8/12+1)+'Salary &amp; Contribution Details'!$D6</f>
        <v>8110.8814852718933</v>
      </c>
      <c r="F13" s="18">
        <f>E13*($F$8/12+1)+'Salary &amp; Contribution Details'!$D6</f>
        <v>8451.3970285070391</v>
      </c>
      <c r="G13" s="18">
        <f>F13*($F$8/12+1)+'Salary &amp; Contribution Details'!$D6</f>
        <v>8794.1826753637506</v>
      </c>
      <c r="H13" s="18">
        <f>G13*($F$8/12+1)+'Salary &amp; Contribution Details'!$D6</f>
        <v>9139.2535598661743</v>
      </c>
      <c r="I13" s="18">
        <f>H13*($F$8/12+1)+'Salary &amp; Contribution Details'!$D6</f>
        <v>9486.6249169319472</v>
      </c>
      <c r="J13" s="18">
        <f>I13*($F$8/12+1)+'Salary &amp; Contribution Details'!$D6</f>
        <v>9836.3120830448261</v>
      </c>
      <c r="K13" s="18">
        <f>J13*($F$8/12+1)+'Salary &amp; Contribution Details'!$D6</f>
        <v>10188.330496931791</v>
      </c>
      <c r="L13" s="18">
        <f>K13*($F$8/12+1)+'Salary &amp; Contribution Details'!$D6</f>
        <v>10542.695700244667</v>
      </c>
      <c r="M13" s="18">
        <f>L13*($F$8/12+1)+'Salary &amp; Contribution Details'!$D6</f>
        <v>10899.423338246297</v>
      </c>
      <c r="N13" s="19">
        <f>M13*($F$8/12+1)+'Salary &amp; Contribution Details'!$D6</f>
        <v>11258.529160501272</v>
      </c>
      <c r="O13" s="31"/>
    </row>
    <row r="14" spans="2:15" x14ac:dyDescent="0.25">
      <c r="B14" s="10" t="s">
        <v>6</v>
      </c>
      <c r="C14" s="18">
        <f>N13*($F$8/12+1)+'Salary &amp; Contribution Details'!$D7</f>
        <v>11628.62231157128</v>
      </c>
      <c r="D14" s="18">
        <f>C14*($F$8/12+1)+'Salary &amp; Contribution Details'!$D7</f>
        <v>12001.182750315087</v>
      </c>
      <c r="E14" s="18">
        <f>D14*($F$8/12+1)+'Salary &amp; Contribution Details'!$D7</f>
        <v>12376.226925317187</v>
      </c>
      <c r="F14" s="18">
        <f>E14*($F$8/12+1)+'Salary &amp; Contribution Details'!$D7</f>
        <v>12753.771394819301</v>
      </c>
      <c r="G14" s="18">
        <f>F14*($F$8/12+1)+'Salary &amp; Contribution Details'!$D7</f>
        <v>13133.83282745143</v>
      </c>
      <c r="H14" s="18">
        <f>G14*($F$8/12+1)+'Salary &amp; Contribution Details'!$D7</f>
        <v>13516.428002967772</v>
      </c>
      <c r="I14" s="18">
        <f>H14*($F$8/12+1)+'Salary &amp; Contribution Details'!$D7</f>
        <v>13901.573812987557</v>
      </c>
      <c r="J14" s="18">
        <f>I14*($F$8/12+1)+'Salary &amp; Contribution Details'!$D7</f>
        <v>14289.287261740807</v>
      </c>
      <c r="K14" s="18">
        <f>J14*($F$8/12+1)+'Salary &amp; Contribution Details'!$D7</f>
        <v>14679.585466819077</v>
      </c>
      <c r="L14" s="18">
        <f>K14*($F$8/12+1)+'Salary &amp; Contribution Details'!$D7</f>
        <v>15072.485659931202</v>
      </c>
      <c r="M14" s="18">
        <f>L14*($F$8/12+1)+'Salary &amp; Contribution Details'!$D7</f>
        <v>15468.005187664075</v>
      </c>
      <c r="N14" s="19">
        <f>M14*($F$8/12+1)+'Salary &amp; Contribution Details'!$D7</f>
        <v>15866.161512248502</v>
      </c>
      <c r="O14" s="31"/>
    </row>
    <row r="15" spans="2:15" x14ac:dyDescent="0.25">
      <c r="B15" s="10" t="s">
        <v>7</v>
      </c>
      <c r="C15" s="18">
        <f>N14*($F$8/12+1)+'Salary &amp; Contribution Details'!$D8</f>
        <v>16275.823301030157</v>
      </c>
      <c r="D15" s="18">
        <f>C15*($F$8/12+1)+'Salary &amp; Contribution Details'!$D8</f>
        <v>16688.216168403691</v>
      </c>
      <c r="E15" s="18">
        <f>D15*($F$8/12+1)+'Salary &amp; Contribution Details'!$D8</f>
        <v>17103.358321559717</v>
      </c>
      <c r="F15" s="18">
        <f>E15*($F$8/12+1)+'Salary &amp; Contribution Details'!$D8</f>
        <v>17521.268089070116</v>
      </c>
      <c r="G15" s="18">
        <f>F15*($F$8/12+1)+'Salary &amp; Contribution Details'!$D8</f>
        <v>17941.96392169725</v>
      </c>
      <c r="H15" s="18">
        <f>G15*($F$8/12+1)+'Salary &amp; Contribution Details'!$D8</f>
        <v>18365.464393208564</v>
      </c>
      <c r="I15" s="18">
        <f>H15*($F$8/12+1)+'Salary &amp; Contribution Details'!$D8</f>
        <v>18791.788201196621</v>
      </c>
      <c r="J15" s="18">
        <f>I15*($F$8/12+1)+'Salary &amp; Contribution Details'!$D8</f>
        <v>19220.954167904598</v>
      </c>
      <c r="K15" s="18">
        <f>J15*($F$8/12+1)+'Salary &amp; Contribution Details'!$D8</f>
        <v>19652.981241057296</v>
      </c>
      <c r="L15" s="18">
        <f>K15*($F$8/12+1)+'Salary &amp; Contribution Details'!$D8</f>
        <v>20087.888494697676</v>
      </c>
      <c r="M15" s="18">
        <f>L15*($F$8/12+1)+'Salary &amp; Contribution Details'!$D8</f>
        <v>20525.695130028995</v>
      </c>
      <c r="N15" s="19">
        <f>M15*($F$8/12+1)+'Salary &amp; Contribution Details'!$D8</f>
        <v>20966.42047626252</v>
      </c>
      <c r="O15" s="31"/>
    </row>
    <row r="16" spans="2:15" x14ac:dyDescent="0.25">
      <c r="B16" s="10" t="s">
        <v>8</v>
      </c>
      <c r="C16" s="18">
        <f>N15*($F$8/12+1)+'Salary &amp; Contribution Details'!$D9</f>
        <v>21419.200612831934</v>
      </c>
      <c r="D16" s="18">
        <f>C16*($F$8/12+1)+'Salary &amp; Contribution Details'!$D9</f>
        <v>21874.999283645142</v>
      </c>
      <c r="E16" s="18">
        <f>D16*($F$8/12+1)+'Salary &amp; Contribution Details'!$D9</f>
        <v>22333.836612263774</v>
      </c>
      <c r="F16" s="18">
        <f>E16*($F$8/12+1)+'Salary &amp; Contribution Details'!$D9</f>
        <v>22795.732856406532</v>
      </c>
      <c r="G16" s="18">
        <f>F16*($F$8/12+1)+'Salary &amp; Contribution Details'!$D9</f>
        <v>23260.708408843573</v>
      </c>
      <c r="H16" s="18">
        <f>G16*($F$8/12+1)+'Salary &amp; Contribution Details'!$D9</f>
        <v>23728.783798296859</v>
      </c>
      <c r="I16" s="18">
        <f>H16*($F$8/12+1)+'Salary &amp; Contribution Details'!$D9</f>
        <v>24199.979690346503</v>
      </c>
      <c r="J16" s="18">
        <f>I16*($F$8/12+1)+'Salary &amp; Contribution Details'!$D9</f>
        <v>24674.316888343143</v>
      </c>
      <c r="K16" s="18">
        <f>J16*($F$8/12+1)+'Salary &amp; Contribution Details'!$D9</f>
        <v>25151.816334326428</v>
      </c>
      <c r="L16" s="18">
        <f>K16*($F$8/12+1)+'Salary &amp; Contribution Details'!$D9</f>
        <v>25632.4991099496</v>
      </c>
      <c r="M16" s="18">
        <f>L16*($F$8/12+1)+'Salary &amp; Contribution Details'!$D9</f>
        <v>26116.38643741026</v>
      </c>
      <c r="N16" s="19">
        <f>M16*($F$8/12+1)+'Salary &amp; Contribution Details'!$D9</f>
        <v>26603.499680387325</v>
      </c>
      <c r="O16" s="31"/>
    </row>
    <row r="17" spans="2:15" x14ac:dyDescent="0.25">
      <c r="B17" s="10" t="s">
        <v>9</v>
      </c>
      <c r="C17" s="18">
        <f>N16*($F$8/12+1)+'Salary &amp; Contribution Details'!$D10</f>
        <v>27103.250464986068</v>
      </c>
      <c r="D17" s="18">
        <f>C17*($F$8/12+1)+'Salary &amp; Contribution Details'!$D10</f>
        <v>27606.332921482135</v>
      </c>
      <c r="E17" s="18">
        <f>D17*($F$8/12+1)+'Salary &amp; Contribution Details'!$D10</f>
        <v>28112.769261021509</v>
      </c>
      <c r="F17" s="18">
        <f>E17*($F$8/12+1)+'Salary &amp; Contribution Details'!$D10</f>
        <v>28622.581842824478</v>
      </c>
      <c r="G17" s="18">
        <f>F17*($F$8/12+1)+'Salary &amp; Contribution Details'!$D10</f>
        <v>29135.793175172803</v>
      </c>
      <c r="H17" s="18">
        <f>G17*($F$8/12+1)+'Salary &amp; Contribution Details'!$D10</f>
        <v>29652.425916403448</v>
      </c>
      <c r="I17" s="18">
        <f>H17*($F$8/12+1)+'Salary &amp; Contribution Details'!$D10</f>
        <v>30172.502875908966</v>
      </c>
      <c r="J17" s="18">
        <f>I17*($F$8/12+1)+'Salary &amp; Contribution Details'!$D10</f>
        <v>30696.047015144519</v>
      </c>
      <c r="K17" s="18">
        <f>J17*($F$8/12+1)+'Salary &amp; Contribution Details'!$D10</f>
        <v>31223.081448641642</v>
      </c>
      <c r="L17" s="18">
        <f>K17*($F$8/12+1)+'Salary &amp; Contribution Details'!$D10</f>
        <v>31753.629445028746</v>
      </c>
      <c r="M17" s="18">
        <f>L17*($F$8/12+1)+'Salary &amp; Contribution Details'!$D10</f>
        <v>32287.714428058433</v>
      </c>
      <c r="N17" s="19">
        <f>M17*($F$8/12+1)+'Salary &amp; Contribution Details'!$D10</f>
        <v>32825.359977641652</v>
      </c>
      <c r="O17" s="31"/>
    </row>
    <row r="18" spans="2:15" x14ac:dyDescent="0.25">
      <c r="B18" s="10" t="s">
        <v>10</v>
      </c>
      <c r="C18" s="18">
        <f>N17*($F$8/12+1)+'Salary &amp; Contribution Details'!$D11</f>
        <v>33376.261654490649</v>
      </c>
      <c r="D18" s="18">
        <f>C18*($F$8/12+1)+'Salary &amp; Contribution Details'!$D11</f>
        <v>33930.836009185303</v>
      </c>
      <c r="E18" s="18">
        <f>D18*($F$8/12+1)+'Salary &amp; Contribution Details'!$D11</f>
        <v>34489.107526244588</v>
      </c>
      <c r="F18" s="18">
        <f>E18*($F$8/12+1)+'Salary &amp; Contribution Details'!$D11</f>
        <v>35051.1008534176</v>
      </c>
      <c r="G18" s="18">
        <f>F18*($F$8/12+1)+'Salary &amp; Contribution Details'!$D11</f>
        <v>35616.840802771767</v>
      </c>
      <c r="H18" s="18">
        <f>G18*($F$8/12+1)+'Salary &amp; Contribution Details'!$D11</f>
        <v>36186.352351788293</v>
      </c>
      <c r="I18" s="18">
        <f>H18*($F$8/12+1)+'Salary &amp; Contribution Details'!$D11</f>
        <v>36759.66064446493</v>
      </c>
      <c r="J18" s="18">
        <f>I18*($F$8/12+1)+'Salary &amp; Contribution Details'!$D11</f>
        <v>37336.790992426075</v>
      </c>
      <c r="K18" s="18">
        <f>J18*($F$8/12+1)+'Salary &amp; Contribution Details'!$D11</f>
        <v>37917.768876040296</v>
      </c>
      <c r="L18" s="18">
        <f>K18*($F$8/12+1)+'Salary &amp; Contribution Details'!$D11</f>
        <v>38502.619945545281</v>
      </c>
      <c r="M18" s="18">
        <f>L18*($F$8/12+1)+'Salary &amp; Contribution Details'!$D11</f>
        <v>39091.370022180301</v>
      </c>
      <c r="N18" s="19">
        <f>M18*($F$8/12+1)+'Salary &amp; Contribution Details'!$D11</f>
        <v>39684.04509932622</v>
      </c>
      <c r="O18" s="31"/>
    </row>
    <row r="19" spans="2:15" x14ac:dyDescent="0.25">
      <c r="B19" s="10" t="s">
        <v>11</v>
      </c>
      <c r="C19" s="18">
        <f>N18*($F$8/12+1)+'Salary &amp; Contribution Details'!$D12</f>
        <v>40290.633321963054</v>
      </c>
      <c r="D19" s="18">
        <f>C19*($F$8/12+1)+'Salary &amp; Contribution Details'!$D12</f>
        <v>40901.265466084129</v>
      </c>
      <c r="E19" s="18">
        <f>D19*($F$8/12+1)+'Salary &amp; Contribution Details'!$D12</f>
        <v>41515.968491166015</v>
      </c>
      <c r="F19" s="18">
        <f>E19*($F$8/12+1)+'Salary &amp; Contribution Details'!$D12</f>
        <v>42134.769536415115</v>
      </c>
      <c r="G19" s="18">
        <f>F19*($F$8/12+1)+'Salary &amp; Contribution Details'!$D12</f>
        <v>42757.695921965875</v>
      </c>
      <c r="H19" s="18">
        <f>G19*($F$8/12+1)+'Salary &amp; Contribution Details'!$D12</f>
        <v>43384.775150086971</v>
      </c>
      <c r="I19" s="18">
        <f>H19*($F$8/12+1)+'Salary &amp; Contribution Details'!$D12</f>
        <v>44016.034906395536</v>
      </c>
      <c r="J19" s="18">
        <f>I19*($F$8/12+1)+'Salary &amp; Contribution Details'!$D12</f>
        <v>44651.503061079493</v>
      </c>
      <c r="K19" s="18">
        <f>J19*($F$8/12+1)+'Salary &amp; Contribution Details'!$D12</f>
        <v>45291.207670128009</v>
      </c>
      <c r="L19" s="18">
        <f>K19*($F$8/12+1)+'Salary &amp; Contribution Details'!$D12</f>
        <v>45935.176976570183</v>
      </c>
      <c r="M19" s="18">
        <f>L19*($F$8/12+1)+'Salary &amp; Contribution Details'!$D12</f>
        <v>46583.439411721971</v>
      </c>
      <c r="N19" s="19">
        <f>M19*($F$8/12+1)+'Salary &amp; Contribution Details'!$D12</f>
        <v>47236.023596441439</v>
      </c>
      <c r="O19" s="31"/>
    </row>
    <row r="20" spans="2:15" x14ac:dyDescent="0.25">
      <c r="B20" s="10" t="s">
        <v>12</v>
      </c>
      <c r="C20" s="18">
        <f>N19*($F$8/12+1)+'Salary &amp; Contribution Details'!$D13</f>
        <v>47903.219180051608</v>
      </c>
      <c r="D20" s="18">
        <f>C20*($F$8/12+1)+'Salary &amp; Contribution Details'!$D13</f>
        <v>48574.862734219183</v>
      </c>
      <c r="E20" s="18">
        <f>D20*($F$8/12+1)+'Salary &amp; Contribution Details'!$D13</f>
        <v>49250.983912081203</v>
      </c>
      <c r="F20" s="18">
        <f>E20*($F$8/12+1)+'Salary &amp; Contribution Details'!$D13</f>
        <v>49931.61256446231</v>
      </c>
      <c r="G20" s="18">
        <f>F20*($F$8/12+1)+'Salary &amp; Contribution Details'!$D13</f>
        <v>50616.778741192618</v>
      </c>
      <c r="H20" s="18">
        <f>G20*($F$8/12+1)+'Salary &amp; Contribution Details'!$D13</f>
        <v>51306.512692434466</v>
      </c>
      <c r="I20" s="18">
        <f>H20*($F$8/12+1)+'Salary &amp; Contribution Details'!$D13</f>
        <v>52000.844870017921</v>
      </c>
      <c r="J20" s="18">
        <f>I20*($F$8/12+1)+'Salary &amp; Contribution Details'!$D13</f>
        <v>52699.805928785267</v>
      </c>
      <c r="K20" s="18">
        <f>J20*($F$8/12+1)+'Salary &amp; Contribution Details'!$D13</f>
        <v>53403.426727944396</v>
      </c>
      <c r="L20" s="18">
        <f>K20*($F$8/12+1)+'Salary &amp; Contribution Details'!$D13</f>
        <v>54111.738332431254</v>
      </c>
      <c r="M20" s="18">
        <f>L20*($F$8/12+1)+'Salary &amp; Contribution Details'!$D13</f>
        <v>54824.772014281356</v>
      </c>
      <c r="N20" s="19">
        <f>M20*($F$8/12+1)+'Salary &amp; Contribution Details'!$D13</f>
        <v>55542.559254010463</v>
      </c>
      <c r="O20" s="31"/>
    </row>
    <row r="21" spans="2:15" x14ac:dyDescent="0.25">
      <c r="B21" s="10" t="s">
        <v>13</v>
      </c>
      <c r="C21" s="18">
        <f>N20*($F$8/12+1)+'Salary &amp; Contribution Details'!$D14</f>
        <v>56275.700404793446</v>
      </c>
      <c r="D21" s="18">
        <f>C21*($F$8/12+1)+'Salary &amp; Contribution Details'!$D14</f>
        <v>57013.729163248317</v>
      </c>
      <c r="E21" s="18">
        <f>D21*($F$8/12+1)+'Salary &amp; Contribution Details'!$D14</f>
        <v>57756.67811342622</v>
      </c>
      <c r="F21" s="18">
        <f>E21*($F$8/12+1)+'Salary &amp; Contribution Details'!$D14</f>
        <v>58504.580056605308</v>
      </c>
      <c r="G21" s="18">
        <f>F21*($F$8/12+1)+'Salary &amp; Contribution Details'!$D14</f>
        <v>59257.468012738922</v>
      </c>
      <c r="H21" s="18">
        <f>G21*($F$8/12+1)+'Salary &amp; Contribution Details'!$D14</f>
        <v>60015.375221913426</v>
      </c>
      <c r="I21" s="18">
        <f>H21*($F$8/12+1)+'Salary &amp; Contribution Details'!$D14</f>
        <v>60778.335145815763</v>
      </c>
      <c r="J21" s="18">
        <f>I21*($F$8/12+1)+'Salary &amp; Contribution Details'!$D14</f>
        <v>61546.381469210777</v>
      </c>
      <c r="K21" s="18">
        <f>J21*($F$8/12+1)+'Salary &amp; Contribution Details'!$D14</f>
        <v>62319.548101428431</v>
      </c>
      <c r="L21" s="18">
        <f>K21*($F$8/12+1)+'Salary &amp; Contribution Details'!$D14</f>
        <v>63097.869177860863</v>
      </c>
      <c r="M21" s="18">
        <f>L21*($F$8/12+1)+'Salary &amp; Contribution Details'!$D14</f>
        <v>63881.37906146951</v>
      </c>
      <c r="N21" s="19">
        <f>M21*($F$8/12+1)+'Salary &amp; Contribution Details'!$D14</f>
        <v>64670.112344302215</v>
      </c>
      <c r="O21" s="31"/>
    </row>
    <row r="22" spans="2:15" x14ac:dyDescent="0.25">
      <c r="B22" s="10" t="s">
        <v>14</v>
      </c>
      <c r="C22" s="18">
        <f>N21*($F$8/12+1)+'Salary &amp; Contribution Details'!$D15</f>
        <v>65474.989571693157</v>
      </c>
      <c r="D22" s="18">
        <f>C22*($F$8/12+1)+'Salary &amp; Contribution Details'!$D15</f>
        <v>66285.232647266719</v>
      </c>
      <c r="E22" s="18">
        <f>D22*($F$8/12+1)+'Salary &amp; Contribution Details'!$D15</f>
        <v>67100.877343344095</v>
      </c>
      <c r="F22" s="18">
        <f>E22*($F$8/12+1)+'Salary &amp; Contribution Details'!$D15</f>
        <v>67921.959670728655</v>
      </c>
      <c r="G22" s="18">
        <f>F22*($F$8/12+1)+'Salary &amp; Contribution Details'!$D15</f>
        <v>68748.515880295774</v>
      </c>
      <c r="H22" s="18">
        <f>G22*($F$8/12+1)+'Salary &amp; Contribution Details'!$D15</f>
        <v>69580.582464593346</v>
      </c>
      <c r="I22" s="18">
        <f>H22*($F$8/12+1)+'Salary &amp; Contribution Details'!$D15</f>
        <v>70418.196159452898</v>
      </c>
      <c r="J22" s="18">
        <f>I22*($F$8/12+1)+'Salary &amp; Contribution Details'!$D15</f>
        <v>71261.393945611519</v>
      </c>
      <c r="K22" s="18">
        <f>J22*($F$8/12+1)+'Salary &amp; Contribution Details'!$D15</f>
        <v>72110.213050344537</v>
      </c>
      <c r="L22" s="18">
        <f>K22*($F$8/12+1)+'Salary &amp; Contribution Details'!$D15</f>
        <v>72964.690949109106</v>
      </c>
      <c r="M22" s="18">
        <f>L22*($F$8/12+1)+'Salary &amp; Contribution Details'!$D15</f>
        <v>73824.86536719877</v>
      </c>
      <c r="N22" s="19">
        <f>M22*($F$8/12+1)+'Salary &amp; Contribution Details'!$D15</f>
        <v>74690.774281409031</v>
      </c>
      <c r="O22" s="31"/>
    </row>
    <row r="23" spans="2:15" x14ac:dyDescent="0.25">
      <c r="B23" s="10" t="s">
        <v>15</v>
      </c>
      <c r="C23" s="18">
        <f>N22*($F$8/12+1)+'Salary &amp; Contribution Details'!$D16</f>
        <v>75573.668216066886</v>
      </c>
      <c r="D23" s="18">
        <f>C23*($F$8/12+1)+'Salary &amp; Contribution Details'!$D16</f>
        <v>76462.44811028913</v>
      </c>
      <c r="E23" s="18">
        <f>D23*($F$8/12+1)+'Salary &amp; Contribution Details'!$D16</f>
        <v>77357.153203806185</v>
      </c>
      <c r="F23" s="18">
        <f>E23*($F$8/12+1)+'Salary &amp; Contribution Details'!$D16</f>
        <v>78257.8229979467</v>
      </c>
      <c r="G23" s="18">
        <f>F23*($F$8/12+1)+'Salary &amp; Contribution Details'!$D16</f>
        <v>79164.497257381474</v>
      </c>
      <c r="H23" s="18">
        <f>G23*($F$8/12+1)+'Salary &amp; Contribution Details'!$D16</f>
        <v>80077.216011879151</v>
      </c>
      <c r="I23" s="18">
        <f>H23*($F$8/12+1)+'Salary &amp; Contribution Details'!$D16</f>
        <v>80996.019558073473</v>
      </c>
      <c r="J23" s="18">
        <f>I23*($F$8/12+1)+'Salary &amp; Contribution Details'!$D16</f>
        <v>81920.948461242428</v>
      </c>
      <c r="K23" s="18">
        <f>J23*($F$8/12+1)+'Salary &amp; Contribution Details'!$D16</f>
        <v>82852.043557099183</v>
      </c>
      <c r="L23" s="18">
        <f>K23*($F$8/12+1)+'Salary &amp; Contribution Details'!$D16</f>
        <v>83789.345953594981</v>
      </c>
      <c r="M23" s="18">
        <f>L23*($F$8/12+1)+'Salary &amp; Contribution Details'!$D16</f>
        <v>84732.897032734079</v>
      </c>
      <c r="N23" s="19">
        <f>M23*($F$8/12+1)+'Salary &amp; Contribution Details'!$D16</f>
        <v>85682.738452400779</v>
      </c>
      <c r="O23" s="31"/>
    </row>
    <row r="24" spans="2:15" x14ac:dyDescent="0.25">
      <c r="B24" s="10" t="s">
        <v>16</v>
      </c>
      <c r="C24" s="18">
        <f>N23*($F$8/12+1)+'Salary &amp; Contribution Details'!$D17</f>
        <v>86650.460811382029</v>
      </c>
      <c r="D24" s="18">
        <f>C24*($F$8/12+1)+'Salary &amp; Contribution Details'!$D17</f>
        <v>87624.634652756489</v>
      </c>
      <c r="E24" s="18">
        <f>D24*($F$8/12+1)+'Salary &amp; Contribution Details'!$D17</f>
        <v>88605.302986406779</v>
      </c>
      <c r="F24" s="18">
        <f>E24*($F$8/12+1)+'Salary &amp; Contribution Details'!$D17</f>
        <v>89592.50910894807</v>
      </c>
      <c r="G24" s="18">
        <f>F24*($F$8/12+1)+'Salary &amp; Contribution Details'!$D17</f>
        <v>90586.29660563964</v>
      </c>
      <c r="H24" s="18">
        <f>G24*($F$8/12+1)+'Salary &amp; Contribution Details'!$D17</f>
        <v>91586.709352309161</v>
      </c>
      <c r="I24" s="18">
        <f>H24*($F$8/12+1)+'Salary &amp; Contribution Details'!$D17</f>
        <v>92593.791517289807</v>
      </c>
      <c r="J24" s="18">
        <f>I24*($F$8/12+1)+'Salary &amp; Contribution Details'!$D17</f>
        <v>93607.587563370325</v>
      </c>
      <c r="K24" s="18">
        <f>J24*($F$8/12+1)+'Salary &amp; Contribution Details'!$D17</f>
        <v>94628.14224975805</v>
      </c>
      <c r="L24" s="18">
        <f>K24*($F$8/12+1)+'Salary &amp; Contribution Details'!$D17</f>
        <v>95655.500634055017</v>
      </c>
      <c r="M24" s="18">
        <f>L24*($F$8/12+1)+'Salary &amp; Contribution Details'!$D17</f>
        <v>96689.708074247304</v>
      </c>
      <c r="N24" s="19">
        <f>M24*($F$8/12+1)+'Salary &amp; Contribution Details'!$D17</f>
        <v>97730.810230707531</v>
      </c>
      <c r="O24" s="31"/>
    </row>
    <row r="25" spans="2:15" x14ac:dyDescent="0.25">
      <c r="B25" s="10" t="s">
        <v>17</v>
      </c>
      <c r="C25" s="18">
        <f>N24*($F$8/12+1)+'Salary &amp; Contribution Details'!$D18</f>
        <v>98790.748191289778</v>
      </c>
      <c r="D25" s="18">
        <f>C25*($F$8/12+1)+'Salary &amp; Contribution Details'!$D18</f>
        <v>99857.752404942585</v>
      </c>
      <c r="E25" s="18">
        <f>D25*($F$8/12+1)+'Salary &amp; Contribution Details'!$D18</f>
        <v>100931.86998001974</v>
      </c>
      <c r="F25" s="18">
        <f>E25*($F$8/12+1)+'Salary &amp; Contribution Details'!$D18</f>
        <v>102013.14833893074</v>
      </c>
      <c r="G25" s="18">
        <f>F25*($F$8/12+1)+'Salary &amp; Contribution Details'!$D18</f>
        <v>103101.63522023449</v>
      </c>
      <c r="H25" s="18">
        <f>G25*($F$8/12+1)+'Salary &amp; Contribution Details'!$D18</f>
        <v>104197.37868074692</v>
      </c>
      <c r="I25" s="18">
        <f>H25*($F$8/12+1)+'Salary &amp; Contribution Details'!$D18</f>
        <v>105300.42709766276</v>
      </c>
      <c r="J25" s="18">
        <f>I25*($F$8/12+1)+'Salary &amp; Contribution Details'!$D18</f>
        <v>106410.82917069139</v>
      </c>
      <c r="K25" s="18">
        <f>J25*($F$8/12+1)+'Salary &amp; Contribution Details'!$D18</f>
        <v>107528.63392420686</v>
      </c>
      <c r="L25" s="18">
        <f>K25*($F$8/12+1)+'Salary &amp; Contribution Details'!$D18</f>
        <v>108653.89070941244</v>
      </c>
      <c r="M25" s="18">
        <f>L25*($F$8/12+1)+'Salary &amp; Contribution Details'!$D18</f>
        <v>109786.6492065194</v>
      </c>
      <c r="N25" s="19">
        <f>M25*($F$8/12+1)+'Salary &amp; Contribution Details'!$D18</f>
        <v>110926.9594269404</v>
      </c>
      <c r="O25" s="31"/>
    </row>
    <row r="26" spans="2:15" x14ac:dyDescent="0.25">
      <c r="B26" s="10" t="s">
        <v>18</v>
      </c>
      <c r="C26" s="18">
        <f>N25*($F$8/12+1)+'Salary &amp; Contribution Details'!$D19</f>
        <v>112087.12369226887</v>
      </c>
      <c r="D26" s="18">
        <f>C26*($F$8/12+1)+'Salary &amp; Contribution Details'!$D19</f>
        <v>113255.02238603286</v>
      </c>
      <c r="E26" s="18">
        <f>D26*($F$8/12+1)+'Salary &amp; Contribution Details'!$D19</f>
        <v>114430.7070710886</v>
      </c>
      <c r="F26" s="18">
        <f>E26*($F$8/12+1)+'Salary &amp; Contribution Details'!$D19</f>
        <v>115614.22965404471</v>
      </c>
      <c r="G26" s="18">
        <f>F26*($F$8/12+1)+'Salary &amp; Contribution Details'!$D19</f>
        <v>116805.64238755387</v>
      </c>
      <c r="H26" s="18">
        <f>G26*($F$8/12+1)+'Salary &amp; Contribution Details'!$D19</f>
        <v>118004.99787261976</v>
      </c>
      <c r="I26" s="18">
        <f>H26*($F$8/12+1)+'Salary &amp; Contribution Details'!$D19</f>
        <v>119212.34906091941</v>
      </c>
      <c r="J26" s="18">
        <f>I26*($F$8/12+1)+'Salary &amp; Contribution Details'!$D19</f>
        <v>120427.74925714107</v>
      </c>
      <c r="K26" s="18">
        <f>J26*($F$8/12+1)+'Salary &amp; Contribution Details'!$D19</f>
        <v>121651.25212133753</v>
      </c>
      <c r="L26" s="18">
        <f>K26*($F$8/12+1)+'Salary &amp; Contribution Details'!$D19</f>
        <v>122882.91167129531</v>
      </c>
      <c r="M26" s="18">
        <f>L26*($F$8/12+1)+'Salary &amp; Contribution Details'!$D19</f>
        <v>124122.78228491948</v>
      </c>
      <c r="N26" s="19">
        <f>M26*($F$8/12+1)+'Salary &amp; Contribution Details'!$D19</f>
        <v>125370.91870263447</v>
      </c>
      <c r="O26" s="31"/>
    </row>
    <row r="27" spans="2:15" x14ac:dyDescent="0.25">
      <c r="B27" s="10" t="s">
        <v>19</v>
      </c>
      <c r="C27" s="18">
        <f>N26*($F$8/12+1)+'Salary &amp; Contribution Details'!$D20</f>
        <v>126639.99556587538</v>
      </c>
      <c r="D27" s="18">
        <f>C27*($F$8/12+1)+'Salary &amp; Contribution Details'!$D20</f>
        <v>127917.53294153788</v>
      </c>
      <c r="E27" s="18">
        <f>D27*($F$8/12+1)+'Salary &amp; Contribution Details'!$D20</f>
        <v>129203.58723303814</v>
      </c>
      <c r="F27" s="18">
        <f>E27*($F$8/12+1)+'Salary &amp; Contribution Details'!$D20</f>
        <v>130498.21521981506</v>
      </c>
      <c r="G27" s="18">
        <f>F27*($F$8/12+1)+'Salary &amp; Contribution Details'!$D20</f>
        <v>131801.47405983714</v>
      </c>
      <c r="H27" s="18">
        <f>G27*($F$8/12+1)+'Salary &amp; Contribution Details'!$D20</f>
        <v>133113.42129212603</v>
      </c>
      <c r="I27" s="18">
        <f>H27*($F$8/12+1)+'Salary &amp; Contribution Details'!$D20</f>
        <v>134434.11483929685</v>
      </c>
      <c r="J27" s="18">
        <f>I27*($F$8/12+1)+'Salary &amp; Contribution Details'!$D20</f>
        <v>135763.61301011548</v>
      </c>
      <c r="K27" s="18">
        <f>J27*($F$8/12+1)+'Salary &amp; Contribution Details'!$D20</f>
        <v>137101.9745020729</v>
      </c>
      <c r="L27" s="18">
        <f>K27*($F$8/12+1)+'Salary &amp; Contribution Details'!$D20</f>
        <v>138449.25840397671</v>
      </c>
      <c r="M27" s="18">
        <f>L27*($F$8/12+1)+'Salary &amp; Contribution Details'!$D20</f>
        <v>139805.52419855987</v>
      </c>
      <c r="N27" s="19">
        <f>M27*($F$8/12+1)+'Salary &amp; Contribution Details'!$D20</f>
        <v>141170.83176510691</v>
      </c>
      <c r="O27" s="31"/>
    </row>
    <row r="28" spans="2:15" x14ac:dyDescent="0.25">
      <c r="B28" s="10" t="s">
        <v>20</v>
      </c>
      <c r="C28" s="18">
        <f>N27*($F$8/12+1)+'Salary &amp; Contribution Details'!$D21</f>
        <v>142558.23950425431</v>
      </c>
      <c r="D28" s="18">
        <f>C28*($F$8/12+1)+'Salary &amp; Contribution Details'!$D21</f>
        <v>143954.89662832936</v>
      </c>
      <c r="E28" s="18">
        <f>D28*($F$8/12+1)+'Salary &amp; Contribution Details'!$D21</f>
        <v>145360.86479989826</v>
      </c>
      <c r="F28" s="18">
        <f>E28*($F$8/12+1)+'Salary &amp; Contribution Details'!$D21</f>
        <v>146776.20609261096</v>
      </c>
      <c r="G28" s="18">
        <f>F28*($F$8/12+1)+'Salary &amp; Contribution Details'!$D21</f>
        <v>148200.98299394172</v>
      </c>
      <c r="H28" s="18">
        <f>G28*($F$8/12+1)+'Salary &amp; Contribution Details'!$D21</f>
        <v>149635.25840794804</v>
      </c>
      <c r="I28" s="18">
        <f>H28*($F$8/12+1)+'Salary &amp; Contribution Details'!$D21</f>
        <v>151079.09565804774</v>
      </c>
      <c r="J28" s="18">
        <f>I28*($F$8/12+1)+'Salary &amp; Contribution Details'!$D21</f>
        <v>152532.55848981475</v>
      </c>
      <c r="K28" s="18">
        <f>J28*($F$8/12+1)+'Salary &amp; Contribution Details'!$D21</f>
        <v>153995.71107379356</v>
      </c>
      <c r="L28" s="18">
        <f>K28*($F$8/12+1)+'Salary &amp; Contribution Details'!$D21</f>
        <v>155468.61800833221</v>
      </c>
      <c r="M28" s="18">
        <f>L28*($F$8/12+1)+'Salary &amp; Contribution Details'!$D21</f>
        <v>156951.34432243445</v>
      </c>
      <c r="N28" s="19">
        <f>M28*($F$8/12+1)+'Salary &amp; Contribution Details'!$D21</f>
        <v>158443.9554786307</v>
      </c>
      <c r="O28" s="31"/>
    </row>
    <row r="29" spans="2:15" x14ac:dyDescent="0.25">
      <c r="B29" s="10" t="s">
        <v>21</v>
      </c>
      <c r="C29" s="18">
        <f>N28*($F$8/12+1)+'Salary &amp; Contribution Details'!$D22</f>
        <v>159959.90544168968</v>
      </c>
      <c r="D29" s="18">
        <f>C29*($F$8/12+1)+'Salary &amp; Contribution Details'!$D22</f>
        <v>161485.96173783572</v>
      </c>
      <c r="E29" s="18">
        <f>D29*($F$8/12+1)+'Salary &amp; Contribution Details'!$D22</f>
        <v>163022.19174262273</v>
      </c>
      <c r="F29" s="18">
        <f>E29*($F$8/12+1)+'Salary &amp; Contribution Details'!$D22</f>
        <v>164568.66328077498</v>
      </c>
      <c r="G29" s="18">
        <f>F29*($F$8/12+1)+'Salary &amp; Contribution Details'!$D22</f>
        <v>166125.44462918158</v>
      </c>
      <c r="H29" s="18">
        <f>G29*($F$8/12+1)+'Salary &amp; Contribution Details'!$D22</f>
        <v>167692.60451991091</v>
      </c>
      <c r="I29" s="18">
        <f>H29*($F$8/12+1)+'Salary &amp; Contribution Details'!$D22</f>
        <v>169270.21214324507</v>
      </c>
      <c r="J29" s="18">
        <f>I29*($F$8/12+1)+'Salary &amp; Contribution Details'!$D22</f>
        <v>170858.33715073479</v>
      </c>
      <c r="K29" s="18">
        <f>J29*($F$8/12+1)+'Salary &amp; Contribution Details'!$D22</f>
        <v>172457.04965827445</v>
      </c>
      <c r="L29" s="18">
        <f>K29*($F$8/12+1)+'Salary &amp; Contribution Details'!$D22</f>
        <v>174066.42024919772</v>
      </c>
      <c r="M29" s="18">
        <f>L29*($F$8/12+1)+'Salary &amp; Contribution Details'!$D22</f>
        <v>175686.51997739379</v>
      </c>
      <c r="N29" s="19">
        <f>M29*($F$8/12+1)+'Salary &amp; Contribution Details'!$D22</f>
        <v>177317.42037044451</v>
      </c>
      <c r="O29" s="31"/>
    </row>
    <row r="30" spans="2:15" x14ac:dyDescent="0.25">
      <c r="B30" s="10" t="s">
        <v>22</v>
      </c>
      <c r="C30" s="18">
        <f>N29*($F$8/12+1)+'Salary &amp; Contribution Details'!$D23</f>
        <v>178972.98314057829</v>
      </c>
      <c r="D30" s="18">
        <f>C30*($F$8/12+1)+'Salary &amp; Contribution Details'!$D23</f>
        <v>180639.58299584629</v>
      </c>
      <c r="E30" s="18">
        <f>D30*($F$8/12+1)+'Salary &amp; Contribution Details'!$D23</f>
        <v>182317.29351681608</v>
      </c>
      <c r="F30" s="18">
        <f>E30*($F$8/12+1)+'Salary &amp; Contribution Details'!$D23</f>
        <v>184006.18877459233</v>
      </c>
      <c r="G30" s="18">
        <f>F30*($F$8/12+1)+'Salary &amp; Contribution Details'!$D23</f>
        <v>185706.34333408708</v>
      </c>
      <c r="H30" s="18">
        <f>G30*($F$8/12+1)+'Salary &amp; Contribution Details'!$D23</f>
        <v>187417.83225731179</v>
      </c>
      <c r="I30" s="18">
        <f>H30*($F$8/12+1)+'Salary &amp; Contribution Details'!$D23</f>
        <v>189140.73110669135</v>
      </c>
      <c r="J30" s="18">
        <f>I30*($F$8/12+1)+'Salary &amp; Contribution Details'!$D23</f>
        <v>190875.11594840011</v>
      </c>
      <c r="K30" s="18">
        <f>J30*($F$8/12+1)+'Salary &amp; Contribution Details'!$D23</f>
        <v>192621.06335572025</v>
      </c>
      <c r="L30" s="18">
        <f>K30*($F$8/12+1)+'Salary &amp; Contribution Details'!$D23</f>
        <v>194378.65041242252</v>
      </c>
      <c r="M30" s="18">
        <f>L30*($F$8/12+1)+'Salary &amp; Contribution Details'!$D23</f>
        <v>196147.95471616948</v>
      </c>
      <c r="N30" s="19">
        <f>M30*($F$8/12+1)+'Salary &amp; Contribution Details'!$D23</f>
        <v>197929.05438194142</v>
      </c>
      <c r="O30" s="31"/>
    </row>
    <row r="31" spans="2:15" x14ac:dyDescent="0.25">
      <c r="B31" s="10" t="s">
        <v>23</v>
      </c>
      <c r="C31" s="18">
        <f>N30*($F$8/12+1)+'Salary &amp; Contribution Details'!$D24</f>
        <v>199736.23144451511</v>
      </c>
      <c r="D31" s="18">
        <f>C31*($F$8/12+1)+'Salary &amp; Contribution Details'!$D24</f>
        <v>201555.45635417261</v>
      </c>
      <c r="E31" s="18">
        <f>D31*($F$8/12+1)+'Salary &amp; Contribution Details'!$D24</f>
        <v>203386.80942989449</v>
      </c>
      <c r="F31" s="18">
        <f>E31*($F$8/12+1)+'Salary &amp; Contribution Details'!$D24</f>
        <v>205230.37152612119</v>
      </c>
      <c r="G31" s="18">
        <f>F31*($F$8/12+1)+'Salary &amp; Contribution Details'!$D24</f>
        <v>207086.22403632273</v>
      </c>
      <c r="H31" s="18">
        <f>G31*($F$8/12+1)+'Salary &amp; Contribution Details'!$D24</f>
        <v>208954.44889659228</v>
      </c>
      <c r="I31" s="18">
        <f>H31*($F$8/12+1)+'Salary &amp; Contribution Details'!$D24</f>
        <v>210835.12858926362</v>
      </c>
      <c r="J31" s="18">
        <f>I31*($F$8/12+1)+'Salary &amp; Contribution Details'!$D24</f>
        <v>212728.34614655279</v>
      </c>
      <c r="K31" s="18">
        <f>J31*($F$8/12+1)+'Salary &amp; Contribution Details'!$D24</f>
        <v>214634.18515422387</v>
      </c>
      <c r="L31" s="18">
        <f>K31*($F$8/12+1)+'Salary &amp; Contribution Details'!$D24</f>
        <v>216552.72975527943</v>
      </c>
      <c r="M31" s="18">
        <f>L31*($F$8/12+1)+'Salary &amp; Contribution Details'!$D24</f>
        <v>218484.06465367536</v>
      </c>
      <c r="N31" s="19">
        <f>M31*($F$8/12+1)+'Salary &amp; Contribution Details'!$D24</f>
        <v>220428.27511806061</v>
      </c>
      <c r="O31" s="31"/>
    </row>
    <row r="32" spans="2:15" x14ac:dyDescent="0.25">
      <c r="B32" s="10" t="s">
        <v>24</v>
      </c>
      <c r="C32" s="18">
        <f>N31*($F$8/12+1)+'Salary &amp; Contribution Details'!$D25</f>
        <v>222400.07648654256</v>
      </c>
      <c r="D32" s="18">
        <f>C32*($F$8/12+1)+'Salary &amp; Contribution Details'!$D25</f>
        <v>224385.02319748106</v>
      </c>
      <c r="E32" s="18">
        <f>D32*($F$8/12+1)+'Salary &amp; Contribution Details'!$D25</f>
        <v>226383.20288649248</v>
      </c>
      <c r="F32" s="18">
        <f>E32*($F$8/12+1)+'Salary &amp; Contribution Details'!$D25</f>
        <v>228394.70377343064</v>
      </c>
      <c r="G32" s="18">
        <f>F32*($F$8/12+1)+'Salary &amp; Contribution Details'!$D25</f>
        <v>230419.6146662817</v>
      </c>
      <c r="H32" s="18">
        <f>G32*($F$8/12+1)+'Salary &amp; Contribution Details'!$D25</f>
        <v>232458.02496508512</v>
      </c>
      <c r="I32" s="18">
        <f>H32*($F$8/12+1)+'Salary &amp; Contribution Details'!$D25</f>
        <v>234510.02466588057</v>
      </c>
      <c r="J32" s="18">
        <f>I32*($F$8/12+1)+'Salary &amp; Contribution Details'!$D25</f>
        <v>236575.70436468133</v>
      </c>
      <c r="K32" s="18">
        <f>J32*($F$8/12+1)+'Salary &amp; Contribution Details'!$D25</f>
        <v>238655.15526147408</v>
      </c>
      <c r="L32" s="18">
        <f>K32*($F$8/12+1)+'Salary &amp; Contribution Details'!$D25</f>
        <v>240748.46916424544</v>
      </c>
      <c r="M32" s="18">
        <f>L32*($F$8/12+1)+'Salary &amp; Contribution Details'!$D25</f>
        <v>242855.73849303529</v>
      </c>
      <c r="N32" s="19">
        <f>M32*($F$8/12+1)+'Salary &amp; Contribution Details'!$D25</f>
        <v>244977.05628401708</v>
      </c>
      <c r="O32" s="31"/>
    </row>
    <row r="33" spans="2:17" x14ac:dyDescent="0.25">
      <c r="B33" s="10" t="s">
        <v>25</v>
      </c>
      <c r="C33" s="18">
        <f>N32*($F$8/12+1)+'Salary &amp; Contribution Details'!$D26</f>
        <v>247127.58457963626</v>
      </c>
      <c r="D33" s="18">
        <f>C33*($F$8/12+1)+'Salary &amp; Contribution Details'!$D26</f>
        <v>249292.44973055954</v>
      </c>
      <c r="E33" s="18">
        <f>D33*($F$8/12+1)+'Salary &amp; Contribution Details'!$D26</f>
        <v>251471.74731582234</v>
      </c>
      <c r="F33" s="18">
        <f>E33*($F$8/12+1)+'Salary &amp; Contribution Details'!$D26</f>
        <v>253665.57355165354</v>
      </c>
      <c r="G33" s="18">
        <f>F33*($F$8/12+1)+'Salary &amp; Contribution Details'!$D26</f>
        <v>255874.02529572361</v>
      </c>
      <c r="H33" s="18">
        <f>G33*($F$8/12+1)+'Salary &amp; Contribution Details'!$D26</f>
        <v>258097.20005142083</v>
      </c>
      <c r="I33" s="18">
        <f>H33*($F$8/12+1)+'Salary &amp; Contribution Details'!$D26</f>
        <v>260335.19597215604</v>
      </c>
      <c r="J33" s="18">
        <f>I33*($F$8/12+1)+'Salary &amp; Contribution Details'!$D26</f>
        <v>262588.11186569615</v>
      </c>
      <c r="K33" s="18">
        <f>J33*($F$8/12+1)+'Salary &amp; Contribution Details'!$D26</f>
        <v>264856.0471985265</v>
      </c>
      <c r="L33" s="18">
        <f>K33*($F$8/12+1)+'Salary &amp; Contribution Details'!$D26</f>
        <v>267139.10210024239</v>
      </c>
      <c r="M33" s="18">
        <f>L33*($F$8/12+1)+'Salary &amp; Contribution Details'!$D26</f>
        <v>269437.37736796972</v>
      </c>
      <c r="N33" s="19">
        <f>M33*($F$8/12+1)+'Salary &amp; Contribution Details'!$D26</f>
        <v>271750.97447081521</v>
      </c>
      <c r="O33" s="31"/>
    </row>
    <row r="34" spans="2:17" x14ac:dyDescent="0.25">
      <c r="B34" s="10" t="s">
        <v>26</v>
      </c>
      <c r="C34" s="18">
        <f>N33*($F$8/12+1)+'Salary &amp; Contribution Details'!$D27</f>
        <v>274095.51599195815</v>
      </c>
      <c r="D34" s="18">
        <f>C34*($F$8/12+1)+'Salary &amp; Contribution Details'!$D27</f>
        <v>276455.68778990873</v>
      </c>
      <c r="E34" s="18">
        <f>D34*($F$8/12+1)+'Salary &amp; Contribution Details'!$D27</f>
        <v>278831.59406651231</v>
      </c>
      <c r="F34" s="18">
        <f>E34*($F$8/12+1)+'Salary &amp; Contribution Details'!$D27</f>
        <v>281223.33971829322</v>
      </c>
      <c r="G34" s="18">
        <f>F34*($F$8/12+1)+'Salary &amp; Contribution Details'!$D27</f>
        <v>283631.03034108604</v>
      </c>
      <c r="H34" s="18">
        <f>G34*($F$8/12+1)+'Salary &amp; Contribution Details'!$D27</f>
        <v>286054.77223469748</v>
      </c>
      <c r="I34" s="18">
        <f>H34*($F$8/12+1)+'Salary &amp; Contribution Details'!$D27</f>
        <v>288494.67240759963</v>
      </c>
      <c r="J34" s="18">
        <f>I34*($F$8/12+1)+'Salary &amp; Contribution Details'!$D27</f>
        <v>290950.83858165448</v>
      </c>
      <c r="K34" s="18">
        <f>J34*($F$8/12+1)+'Salary &amp; Contribution Details'!$D27</f>
        <v>293423.37919686968</v>
      </c>
      <c r="L34" s="18">
        <f>K34*($F$8/12+1)+'Salary &amp; Contribution Details'!$D27</f>
        <v>295912.40341618634</v>
      </c>
      <c r="M34" s="18">
        <f>L34*($F$8/12+1)+'Salary &amp; Contribution Details'!$D27</f>
        <v>298418.02113029844</v>
      </c>
      <c r="N34" s="19">
        <f>M34*($F$8/12+1)+'Salary &amp; Contribution Details'!$D27</f>
        <v>300940.3429625046</v>
      </c>
      <c r="O34" s="31"/>
    </row>
    <row r="35" spans="2:17" x14ac:dyDescent="0.25">
      <c r="B35" s="10" t="s">
        <v>27</v>
      </c>
      <c r="C35" s="18">
        <f>N34*($F$8/12+1)+'Salary &amp; Contribution Details'!$D28</f>
        <v>303495.46632433223</v>
      </c>
      <c r="D35" s="18">
        <f>C35*($F$8/12+1)+'Salary &amp; Contribution Details'!$D28</f>
        <v>306067.62384190538</v>
      </c>
      <c r="E35" s="18">
        <f>D35*($F$8/12+1)+'Salary &amp; Contribution Details'!$D28</f>
        <v>308656.9290762624</v>
      </c>
      <c r="F35" s="18">
        <f>E35*($F$8/12+1)+'Salary &amp; Contribution Details'!$D28</f>
        <v>311263.49634551513</v>
      </c>
      <c r="G35" s="18">
        <f>F35*($F$8/12+1)+'Salary &amp; Contribution Details'!$D28</f>
        <v>313887.44072989619</v>
      </c>
      <c r="H35" s="18">
        <f>G35*($F$8/12+1)+'Salary &amp; Contribution Details'!$D28</f>
        <v>316528.87807683978</v>
      </c>
      <c r="I35" s="18">
        <f>H35*($F$8/12+1)+'Salary &amp; Contribution Details'!$D28</f>
        <v>319187.92500609637</v>
      </c>
      <c r="J35" s="18">
        <f>I35*($F$8/12+1)+'Salary &amp; Contribution Details'!$D28</f>
        <v>321864.69891488133</v>
      </c>
      <c r="K35" s="18">
        <f>J35*($F$8/12+1)+'Salary &amp; Contribution Details'!$D28</f>
        <v>324559.31798305816</v>
      </c>
      <c r="L35" s="18">
        <f>K35*($F$8/12+1)+'Salary &amp; Contribution Details'!$D28</f>
        <v>327271.9011783562</v>
      </c>
      <c r="M35" s="18">
        <f>L35*($F$8/12+1)+'Salary &amp; Contribution Details'!$D28</f>
        <v>330002.56826162286</v>
      </c>
      <c r="N35" s="19">
        <f>M35*($F$8/12+1)+'Salary &amp; Contribution Details'!$D28</f>
        <v>332751.43979211128</v>
      </c>
      <c r="O35" s="31"/>
    </row>
    <row r="36" spans="2:17" x14ac:dyDescent="0.25">
      <c r="B36" s="10" t="s">
        <v>28</v>
      </c>
      <c r="C36" s="18">
        <f>N35*($F$8/12+1)+'Salary &amp; Contribution Details'!$D29</f>
        <v>335535.10276506533</v>
      </c>
      <c r="D36" s="18">
        <f>C36*($F$8/12+1)+'Salary &amp; Contribution Details'!$D29</f>
        <v>338337.3234911724</v>
      </c>
      <c r="E36" s="18">
        <f>D36*($F$8/12+1)+'Salary &amp; Contribution Details'!$D29</f>
        <v>341158.22568878683</v>
      </c>
      <c r="F36" s="18">
        <f>E36*($F$8/12+1)+'Salary &amp; Contribution Details'!$D29</f>
        <v>343997.93390105205</v>
      </c>
      <c r="G36" s="18">
        <f>F36*($F$8/12+1)+'Salary &amp; Contribution Details'!$D29</f>
        <v>346856.57350139902</v>
      </c>
      <c r="H36" s="18">
        <f>G36*($F$8/12+1)+'Salary &amp; Contribution Details'!$D29</f>
        <v>349734.27069908165</v>
      </c>
      <c r="I36" s="18">
        <f>H36*($F$8/12+1)+'Salary &amp; Contribution Details'!$D29</f>
        <v>352631.15254474885</v>
      </c>
      <c r="J36" s="18">
        <f>I36*($F$8/12+1)+'Salary &amp; Contribution Details'!$D29</f>
        <v>355547.34693605383</v>
      </c>
      <c r="K36" s="18">
        <f>J36*($F$8/12+1)+'Salary &amp; Contribution Details'!$D29</f>
        <v>358482.98262330081</v>
      </c>
      <c r="L36" s="18">
        <f>K36*($F$8/12+1)+'Salary &amp; Contribution Details'!$D29</f>
        <v>361438.18921512947</v>
      </c>
      <c r="M36" s="18">
        <f>L36*($F$8/12+1)+'Salary &amp; Contribution Details'!$D29</f>
        <v>364413.09718423698</v>
      </c>
      <c r="N36" s="19">
        <f>M36*($F$8/12+1)+'Salary &amp; Contribution Details'!$D29</f>
        <v>367407.83787313855</v>
      </c>
      <c r="O36" s="31"/>
    </row>
    <row r="37" spans="2:17" x14ac:dyDescent="0.25">
      <c r="B37" s="10" t="s">
        <v>29</v>
      </c>
      <c r="C37" s="18">
        <f>N36*($F$8/12+1)+'Salary &amp; Contribution Details'!$D30</f>
        <v>370439.50310119626</v>
      </c>
      <c r="D37" s="18">
        <f>C37*($F$8/12+1)+'Salary &amp; Contribution Details'!$D30</f>
        <v>373491.37943077437</v>
      </c>
      <c r="E37" s="18">
        <f>D37*($F$8/12+1)+'Salary &amp; Contribution Details'!$D30</f>
        <v>376563.60160254966</v>
      </c>
      <c r="F37" s="18">
        <f>E37*($F$8/12+1)+'Salary &amp; Contribution Details'!$D30</f>
        <v>379656.30525547016</v>
      </c>
      <c r="G37" s="18">
        <f>F37*($F$8/12+1)+'Salary &amp; Contribution Details'!$D30</f>
        <v>382769.62693274341</v>
      </c>
      <c r="H37" s="18">
        <f>G37*($F$8/12+1)+'Salary &amp; Contribution Details'!$D30</f>
        <v>385903.70408786519</v>
      </c>
      <c r="I37" s="18">
        <f>H37*($F$8/12+1)+'Salary &amp; Contribution Details'!$D30</f>
        <v>389058.67509068776</v>
      </c>
      <c r="J37" s="18">
        <f>I37*($F$8/12+1)+'Salary &amp; Contribution Details'!$D30</f>
        <v>392234.67923352914</v>
      </c>
      <c r="K37" s="18">
        <f>J37*($F$8/12+1)+'Salary &amp; Contribution Details'!$D30</f>
        <v>395431.85673732281</v>
      </c>
      <c r="L37" s="18">
        <f>K37*($F$8/12+1)+'Salary &amp; Contribution Details'!$D30</f>
        <v>398650.34875780845</v>
      </c>
      <c r="M37" s="18">
        <f>L37*($F$8/12+1)+'Salary &amp; Contribution Details'!$D30</f>
        <v>401890.29739176395</v>
      </c>
      <c r="N37" s="19">
        <f>M37*($F$8/12+1)+'Salary &amp; Contribution Details'!$D30</f>
        <v>405151.84568327916</v>
      </c>
      <c r="O37" s="31"/>
    </row>
    <row r="38" spans="2:17" x14ac:dyDescent="0.25">
      <c r="B38" s="10" t="s">
        <v>30</v>
      </c>
      <c r="C38" s="18">
        <f>N37*($F$8/12+1)+'Salary &amp; Contribution Details'!$D31</f>
        <v>408452.60601933824</v>
      </c>
      <c r="D38" s="18">
        <f>C38*($F$8/12+1)+'Salary &amp; Contribution Details'!$D31</f>
        <v>411775.37142430438</v>
      </c>
      <c r="E38" s="18">
        <f>D38*($F$8/12+1)+'Salary &amp; Contribution Details'!$D31</f>
        <v>415120.28859863698</v>
      </c>
      <c r="F38" s="18">
        <f>E38*($F$8/12+1)+'Salary &amp; Contribution Details'!$D31</f>
        <v>418487.50522079848</v>
      </c>
      <c r="G38" s="18">
        <f>F38*($F$8/12+1)+'Salary &amp; Contribution Details'!$D31</f>
        <v>421877.16995377437</v>
      </c>
      <c r="H38" s="18">
        <f>G38*($F$8/12+1)+'Salary &amp; Contribution Details'!$D31</f>
        <v>425289.43245163676</v>
      </c>
      <c r="I38" s="18">
        <f>H38*($F$8/12+1)+'Salary &amp; Contribution Details'!$D31</f>
        <v>428724.44336615159</v>
      </c>
      <c r="J38" s="18">
        <f>I38*($F$8/12+1)+'Salary &amp; Contribution Details'!$D31</f>
        <v>432182.35435342987</v>
      </c>
      <c r="K38" s="18">
        <f>J38*($F$8/12+1)+'Salary &amp; Contribution Details'!$D31</f>
        <v>435663.31808062328</v>
      </c>
      <c r="L38" s="18">
        <f>K38*($F$8/12+1)+'Salary &amp; Contribution Details'!$D31</f>
        <v>439167.48823266465</v>
      </c>
      <c r="M38" s="18">
        <f>L38*($F$8/12+1)+'Salary &amp; Contribution Details'!$D31</f>
        <v>442695.01951905299</v>
      </c>
      <c r="N38" s="19">
        <f>M38*($F$8/12+1)+'Salary &amp; Contribution Details'!$D31</f>
        <v>446246.06768068392</v>
      </c>
      <c r="O38" s="31"/>
    </row>
    <row r="39" spans="2:17" x14ac:dyDescent="0.25">
      <c r="B39" s="10" t="s">
        <v>31</v>
      </c>
      <c r="C39" s="18">
        <f>N38*($F$8/12+1)+'Salary &amp; Contribution Details'!$D32</f>
        <v>449838.78193767084</v>
      </c>
      <c r="D39" s="18">
        <f>C39*($F$8/12+1)+'Salary &amp; Contribution Details'!$D32</f>
        <v>453455.44762303767</v>
      </c>
      <c r="E39" s="18">
        <f>D39*($F$8/12+1)+'Salary &amp; Contribution Details'!$D32</f>
        <v>457096.22441297362</v>
      </c>
      <c r="F39" s="18">
        <f>E39*($F$8/12+1)+'Salary &amp; Contribution Details'!$D32</f>
        <v>460761.27304817579</v>
      </c>
      <c r="G39" s="18">
        <f>F39*($F$8/12+1)+'Salary &amp; Contribution Details'!$D32</f>
        <v>464450.75534094597</v>
      </c>
      <c r="H39" s="18">
        <f>G39*($F$8/12+1)+'Salary &amp; Contribution Details'!$D32</f>
        <v>468164.8341823346</v>
      </c>
      <c r="I39" s="18">
        <f>H39*($F$8/12+1)+'Salary &amp; Contribution Details'!$D32</f>
        <v>471903.67354933254</v>
      </c>
      <c r="J39" s="18">
        <f>I39*($F$8/12+1)+'Salary &amp; Contribution Details'!$D32</f>
        <v>475667.43851211044</v>
      </c>
      <c r="K39" s="18">
        <f>J39*($F$8/12+1)+'Salary &amp; Contribution Details'!$D32</f>
        <v>479456.29524130689</v>
      </c>
      <c r="L39" s="18">
        <f>K39*($F$8/12+1)+'Salary &amp; Contribution Details'!$D32</f>
        <v>483270.41101536463</v>
      </c>
      <c r="M39" s="18">
        <f>L39*($F$8/12+1)+'Salary &amp; Contribution Details'!$D32</f>
        <v>487109.95422791608</v>
      </c>
      <c r="N39" s="19">
        <f>M39*($F$8/12+1)+'Salary &amp; Contribution Details'!$D32</f>
        <v>490975.09439521789</v>
      </c>
      <c r="O39" s="31"/>
    </row>
    <row r="40" spans="2:17" x14ac:dyDescent="0.25">
      <c r="B40" s="10" t="s">
        <v>32</v>
      </c>
      <c r="C40" s="18">
        <f>N39*($F$8/12+1)+'Salary &amp; Contribution Details'!$D33</f>
        <v>494884.53437780851</v>
      </c>
      <c r="D40" s="18">
        <f>C40*($F$8/12+1)+'Salary &amp; Contribution Details'!$D33</f>
        <v>498820.03729361639</v>
      </c>
      <c r="E40" s="18">
        <f>D40*($F$8/12+1)+'Salary &amp; Contribution Details'!$D33</f>
        <v>502781.77689552965</v>
      </c>
      <c r="F40" s="18">
        <f>E40*($F$8/12+1)+'Salary &amp; Contribution Details'!$D33</f>
        <v>506769.92809478898</v>
      </c>
      <c r="G40" s="18">
        <f>F40*($F$8/12+1)+'Salary &amp; Contribution Details'!$D33</f>
        <v>510784.66696871002</v>
      </c>
      <c r="H40" s="18">
        <f>G40*($F$8/12+1)+'Salary &amp; Contribution Details'!$D33</f>
        <v>514826.17076845723</v>
      </c>
      <c r="I40" s="18">
        <f>H40*($F$8/12+1)+'Salary &amp; Contribution Details'!$D33</f>
        <v>518894.61792686942</v>
      </c>
      <c r="J40" s="18">
        <f>I40*($F$8/12+1)+'Salary &amp; Contribution Details'!$D33</f>
        <v>522990.18806633772</v>
      </c>
      <c r="K40" s="18">
        <f>J40*($F$8/12+1)+'Salary &amp; Contribution Details'!$D33</f>
        <v>527113.06200673582</v>
      </c>
      <c r="L40" s="18">
        <f>K40*($F$8/12+1)+'Salary &amp; Contribution Details'!$D33</f>
        <v>531263.4217734033</v>
      </c>
      <c r="M40" s="18">
        <f>L40*($F$8/12+1)+'Salary &amp; Contribution Details'!$D33</f>
        <v>535441.45060518186</v>
      </c>
      <c r="N40" s="19">
        <f>M40*($F$8/12+1)+'Salary &amp; Contribution Details'!$D33</f>
        <v>539647.33296250564</v>
      </c>
      <c r="O40" s="31"/>
    </row>
    <row r="41" spans="2:17" x14ac:dyDescent="0.25">
      <c r="B41" s="10" t="s">
        <v>46</v>
      </c>
      <c r="C41" s="18">
        <f>N40*($F$8/12+1)+'Salary &amp; Contribution Details'!$D34</f>
        <v>543900.34271614358</v>
      </c>
      <c r="D41" s="18">
        <f>C41*($F$8/12+1)+'Salary &amp; Contribution Details'!$D34</f>
        <v>548181.70586813905</v>
      </c>
      <c r="E41" s="18">
        <f>D41*($F$8/12+1)+'Salary &amp; Contribution Details'!$D34</f>
        <v>552491.61144114786</v>
      </c>
      <c r="F41" s="18">
        <f>E41*($F$8/12+1)+'Salary &amp; Contribution Details'!$D34</f>
        <v>556830.24971797678</v>
      </c>
      <c r="G41" s="18">
        <f>F41*($F$8/12+1)+'Salary &amp; Contribution Details'!$D34</f>
        <v>561197.81224998448</v>
      </c>
      <c r="H41" s="18">
        <f>G41*($F$8/12+1)+'Salary &amp; Contribution Details'!$D34</f>
        <v>565594.49186553888</v>
      </c>
      <c r="I41" s="18">
        <f>H41*($F$8/12+1)+'Salary &amp; Contribution Details'!$D34</f>
        <v>570020.48267853039</v>
      </c>
      <c r="J41" s="18">
        <f>I41*($F$8/12+1)+'Salary &amp; Contribution Details'!$D34</f>
        <v>574475.98009694181</v>
      </c>
      <c r="K41" s="18">
        <f>J41*($F$8/12+1)+'Salary &amp; Contribution Details'!$D34</f>
        <v>578961.180831476</v>
      </c>
      <c r="L41" s="18">
        <f>K41*($F$8/12+1)+'Salary &amp; Contribution Details'!$D34</f>
        <v>583476.28290424042</v>
      </c>
      <c r="M41" s="18">
        <f>L41*($F$8/12+1)+'Salary &amp; Contribution Details'!$D34</f>
        <v>588021.48565748986</v>
      </c>
      <c r="N41" s="19">
        <f>M41*($F$8/12+1)+'Salary &amp; Contribution Details'!$D34</f>
        <v>592596.98976242763</v>
      </c>
    </row>
    <row r="42" spans="2:17" x14ac:dyDescent="0.25">
      <c r="B42" s="10" t="s">
        <v>47</v>
      </c>
      <c r="C42" s="18">
        <f>N41*($F$8/12+1)+'Salary &amp; Contribution Details'!$D35</f>
        <v>597222.65805408161</v>
      </c>
      <c r="D42" s="18">
        <f>C42*($F$8/12+1)+'Salary &amp; Contribution Details'!$D35</f>
        <v>601879.16413434665</v>
      </c>
      <c r="E42" s="18">
        <f>D42*($F$8/12+1)+'Salary &amp; Contribution Details'!$D35</f>
        <v>606566.71358848002</v>
      </c>
      <c r="F42" s="18">
        <f>E42*($F$8/12+1)+'Salary &amp; Contribution Details'!$D35</f>
        <v>611285.51337230764</v>
      </c>
      <c r="G42" s="18">
        <f>F42*($F$8/12+1)+'Salary &amp; Contribution Details'!$D35</f>
        <v>616035.7718213608</v>
      </c>
      <c r="H42" s="18">
        <f>G42*($F$8/12+1)+'Salary &amp; Contribution Details'!$D35</f>
        <v>620817.69866007427</v>
      </c>
      <c r="I42" s="18">
        <f>H42*($F$8/12+1)+'Salary &amp; Contribution Details'!$D35</f>
        <v>625631.50501104584</v>
      </c>
      <c r="J42" s="18">
        <f>I42*($F$8/12+1)+'Salary &amp; Contribution Details'!$D35</f>
        <v>630477.40340435726</v>
      </c>
      <c r="K42" s="18">
        <f>J42*($F$8/12+1)+'Salary &amp; Contribution Details'!$D35</f>
        <v>635355.60778695741</v>
      </c>
      <c r="L42" s="18">
        <f>K42*($F$8/12+1)+'Salary &amp; Contribution Details'!$D35</f>
        <v>640266.33353210823</v>
      </c>
      <c r="M42" s="18">
        <f>L42*($F$8/12+1)+'Salary &amp; Contribution Details'!$D35</f>
        <v>645209.79744889343</v>
      </c>
      <c r="N42" s="19">
        <f>M42*($F$8/12+1)+'Salary &amp; Contribution Details'!$D35</f>
        <v>650186.21779179049</v>
      </c>
    </row>
    <row r="43" spans="2:17" x14ac:dyDescent="0.25">
      <c r="B43" s="10" t="s">
        <v>48</v>
      </c>
      <c r="C43" s="18">
        <f>N42*($F$8/12+1)+'Salary &amp; Contribution Details'!$D36</f>
        <v>655216.064921104</v>
      </c>
      <c r="D43" s="18">
        <f>C43*($F$8/12+1)+'Salary &amp; Contribution Details'!$D36</f>
        <v>660279.44436461292</v>
      </c>
      <c r="E43" s="18">
        <f>D43*($F$8/12+1)+'Salary &amp; Contribution Details'!$D36</f>
        <v>665376.57967107859</v>
      </c>
      <c r="F43" s="18">
        <f>E43*($F$8/12+1)+'Salary &amp; Contribution Details'!$D36</f>
        <v>670507.69587958744</v>
      </c>
      <c r="G43" s="18">
        <f>F43*($F$8/12+1)+'Salary &amp; Contribution Details'!$D36</f>
        <v>675673.01952948631</v>
      </c>
      <c r="H43" s="18">
        <f>G43*($F$8/12+1)+'Salary &amp; Contribution Details'!$D36</f>
        <v>680872.77867038443</v>
      </c>
      <c r="I43" s="18">
        <f>H43*($F$8/12+1)+'Salary &amp; Contribution Details'!$D36</f>
        <v>686107.20287222194</v>
      </c>
      <c r="J43" s="18">
        <f>I43*($F$8/12+1)+'Salary &amp; Contribution Details'!$D36</f>
        <v>691376.52323540498</v>
      </c>
      <c r="K43" s="18">
        <f>J43*($F$8/12+1)+'Salary &amp; Contribution Details'!$D36</f>
        <v>696680.97240100929</v>
      </c>
      <c r="L43" s="18">
        <f>K43*($F$8/12+1)+'Salary &amp; Contribution Details'!$D36</f>
        <v>702020.78456105094</v>
      </c>
      <c r="M43" s="18">
        <f>L43*($F$8/12+1)+'Salary &amp; Contribution Details'!$D36</f>
        <v>707396.19546882622</v>
      </c>
      <c r="N43" s="19">
        <f>M43*($F$8/12+1)+'Salary &amp; Contribution Details'!$D36</f>
        <v>712807.44244931999</v>
      </c>
    </row>
    <row r="44" spans="2:17" x14ac:dyDescent="0.25">
      <c r="B44" s="10" t="s">
        <v>49</v>
      </c>
      <c r="C44" s="18">
        <f>N43*($F$8/12+1)+'Salary &amp; Contribution Details'!$D37</f>
        <v>718275.62258000486</v>
      </c>
      <c r="D44" s="18">
        <f>C44*($F$8/12+1)+'Salary &amp; Contribution Details'!$D37</f>
        <v>723780.25724489428</v>
      </c>
      <c r="E44" s="18">
        <f>D44*($F$8/12+1)+'Salary &amp; Contribution Details'!$D37</f>
        <v>729321.58947421622</v>
      </c>
      <c r="F44" s="18">
        <f>E44*($F$8/12+1)+'Salary &amp; Contribution Details'!$D37</f>
        <v>734899.86391840037</v>
      </c>
      <c r="G44" s="18">
        <f>F44*($F$8/12+1)+'Salary &amp; Contribution Details'!$D37</f>
        <v>740515.32685887907</v>
      </c>
      <c r="H44" s="18">
        <f>G44*($F$8/12+1)+'Salary &amp; Contribution Details'!$D37</f>
        <v>746168.22621896095</v>
      </c>
      <c r="I44" s="18">
        <f>H44*($F$8/12+1)+'Salary &amp; Contribution Details'!$D37</f>
        <v>751858.81157477666</v>
      </c>
      <c r="J44" s="18">
        <f>I44*($F$8/12+1)+'Salary &amp; Contribution Details'!$D37</f>
        <v>757587.33416629781</v>
      </c>
      <c r="K44" s="18">
        <f>J44*($F$8/12+1)+'Salary &amp; Contribution Details'!$D37</f>
        <v>763354.04690842913</v>
      </c>
      <c r="L44" s="18">
        <f>K44*($F$8/12+1)+'Salary &amp; Contribution Details'!$D37</f>
        <v>769159.20440217468</v>
      </c>
      <c r="M44" s="18">
        <f>L44*($F$8/12+1)+'Salary &amp; Contribution Details'!$D37</f>
        <v>775003.06294587848</v>
      </c>
      <c r="N44" s="19">
        <f>M44*($F$8/12+1)+'Salary &amp; Contribution Details'!$D37</f>
        <v>780885.88054654037</v>
      </c>
    </row>
    <row r="45" spans="2:17" x14ac:dyDescent="0.25">
      <c r="B45" s="10" t="s">
        <v>50</v>
      </c>
      <c r="C45" s="18">
        <f>N44*($F$8/12+1)+'Salary &amp; Contribution Details'!$D38</f>
        <v>786829.40084663732</v>
      </c>
      <c r="D45" s="18">
        <f>C45*($F$8/12+1)+'Salary &amp; Contribution Details'!$D38</f>
        <v>792812.54461540154</v>
      </c>
      <c r="E45" s="18">
        <f>D45*($F$8/12+1)+'Salary &amp; Contribution Details'!$D38</f>
        <v>798835.57600929087</v>
      </c>
      <c r="F45" s="18">
        <f>E45*($F$8/12+1)+'Salary &amp; Contribution Details'!$D38</f>
        <v>804898.76094580616</v>
      </c>
      <c r="G45" s="18">
        <f>F45*($F$8/12+1)+'Salary &amp; Contribution Details'!$D38</f>
        <v>811002.36711523146</v>
      </c>
      <c r="H45" s="18">
        <f>G45*($F$8/12+1)+'Salary &amp; Contribution Details'!$D38</f>
        <v>817146.66399245302</v>
      </c>
      <c r="I45" s="18">
        <f>H45*($F$8/12+1)+'Salary &amp; Contribution Details'!$D38</f>
        <v>823331.92284885596</v>
      </c>
      <c r="J45" s="18">
        <f>I45*($F$8/12+1)+'Salary &amp; Contribution Details'!$D38</f>
        <v>829558.4167643016</v>
      </c>
      <c r="K45" s="18">
        <f>J45*($F$8/12+1)+'Salary &amp; Contribution Details'!$D38</f>
        <v>835826.42063918361</v>
      </c>
      <c r="L45" s="18">
        <f>K45*($F$8/12+1)+'Salary &amp; Contribution Details'!$D38</f>
        <v>842136.2112065648</v>
      </c>
      <c r="M45" s="18">
        <f>L45*($F$8/12+1)+'Salary &amp; Contribution Details'!$D38</f>
        <v>848488.06704439514</v>
      </c>
      <c r="N45" s="19">
        <f>M45*($F$8/12+1)+'Salary &amp; Contribution Details'!$D38</f>
        <v>854882.26858781104</v>
      </c>
      <c r="O45" s="32"/>
      <c r="P45" s="29"/>
      <c r="Q45" s="29"/>
    </row>
    <row r="46" spans="2:17" x14ac:dyDescent="0.25">
      <c r="B46" s="10" t="s">
        <v>51</v>
      </c>
      <c r="C46" s="18">
        <f>N45*($F$8/12+1)+'Salary &amp; Contribution Details'!$D39</f>
        <v>861341.2265744101</v>
      </c>
      <c r="D46" s="18">
        <f>C46*($F$8/12+1)+'Salary &amp; Contribution Details'!$D39</f>
        <v>867843.24428091978</v>
      </c>
      <c r="E46" s="18">
        <f>D46*($F$8/12+1)+'Salary &amp; Contribution Details'!$D39</f>
        <v>874388.60877213953</v>
      </c>
      <c r="F46" s="18">
        <f>E46*($F$8/12+1)+'Salary &amp; Contribution Details'!$D39</f>
        <v>880977.60902663413</v>
      </c>
      <c r="G46" s="18">
        <f>F46*($F$8/12+1)+'Salary &amp; Contribution Details'!$D39</f>
        <v>887610.53594949201</v>
      </c>
      <c r="H46" s="18">
        <f>G46*($F$8/12+1)+'Salary &amp; Contribution Details'!$D39</f>
        <v>894287.68238516885</v>
      </c>
      <c r="I46" s="18">
        <f>H46*($F$8/12+1)+'Salary &amp; Contribution Details'!$D39</f>
        <v>901009.34313041694</v>
      </c>
      <c r="J46" s="18">
        <f>I46*($F$8/12+1)+'Salary &amp; Contribution Details'!$D39</f>
        <v>907775.81494730001</v>
      </c>
      <c r="K46" s="18">
        <f>J46*($F$8/12+1)+'Salary &amp; Contribution Details'!$D39</f>
        <v>914587.39657629561</v>
      </c>
      <c r="L46" s="18">
        <f>K46*($F$8/12+1)+'Salary &amp; Contribution Details'!$D39</f>
        <v>921444.38874948455</v>
      </c>
      <c r="M46" s="18">
        <f>L46*($F$8/12+1)+'Salary &amp; Contribution Details'!$D39</f>
        <v>928347.09420382802</v>
      </c>
      <c r="N46" s="19">
        <f>M46*($F$8/12+1)+'Salary &amp; Contribution Details'!$D39</f>
        <v>935295.81769453385</v>
      </c>
    </row>
    <row r="47" spans="2:17" x14ac:dyDescent="0.25">
      <c r="B47" s="10" t="s">
        <v>52</v>
      </c>
      <c r="C47" s="18">
        <f>N46*($F$8/12+1)+'Salary &amp; Contribution Details'!$D40</f>
        <v>942313.65829439147</v>
      </c>
      <c r="D47" s="18">
        <f>C47*($F$8/12+1)+'Salary &amp; Contribution Details'!$D40</f>
        <v>949378.28449824813</v>
      </c>
      <c r="E47" s="18">
        <f>D47*($F$8/12+1)+'Salary &amp; Contribution Details'!$D40</f>
        <v>956490.0082101305</v>
      </c>
      <c r="F47" s="18">
        <f>E47*($F$8/12+1)+'Salary &amp; Contribution Details'!$D40</f>
        <v>963649.14341342542</v>
      </c>
      <c r="G47" s="18">
        <f>F47*($F$8/12+1)+'Salary &amp; Contribution Details'!$D40</f>
        <v>970856.00618474232</v>
      </c>
      <c r="H47" s="18">
        <f>G47*($F$8/12+1)+'Salary &amp; Contribution Details'!$D40</f>
        <v>978110.91470786801</v>
      </c>
      <c r="I47" s="18">
        <f>H47*($F$8/12+1)+'Salary &amp; Contribution Details'!$D40</f>
        <v>985414.18928781454</v>
      </c>
      <c r="J47" s="18">
        <f>I47*($F$8/12+1)+'Salary &amp; Contribution Details'!$D40</f>
        <v>992766.15236496064</v>
      </c>
      <c r="K47" s="18">
        <f>J47*($F$8/12+1)+'Salary &amp; Contribution Details'!$D40</f>
        <v>1000167.1285292878</v>
      </c>
      <c r="L47" s="18">
        <f>K47*($F$8/12+1)+'Salary &amp; Contribution Details'!$D40</f>
        <v>1007617.4445347104</v>
      </c>
      <c r="M47" s="18">
        <f>L47*($F$8/12+1)+'Salary &amp; Contribution Details'!$D40</f>
        <v>1015117.4293135025</v>
      </c>
      <c r="N47" s="19">
        <f>M47*($F$8/12+1)+'Salary &amp; Contribution Details'!$D40</f>
        <v>1022667.4139908199</v>
      </c>
    </row>
    <row r="48" spans="2:17" x14ac:dyDescent="0.25">
      <c r="B48" s="10" t="s">
        <v>53</v>
      </c>
      <c r="C48" s="18">
        <f>N47*($F$8/12+1)+'Salary &amp; Contribution Details'!$D41</f>
        <v>1030291.2079537762</v>
      </c>
      <c r="D48" s="18">
        <f>C48*($F$8/12+1)+'Salary &amp; Contribution Details'!$D41</f>
        <v>1037965.8272098189</v>
      </c>
      <c r="E48" s="18">
        <f>D48*($F$8/12+1)+'Salary &amp; Contribution Details'!$D41</f>
        <v>1045691.6105942351</v>
      </c>
      <c r="F48" s="18">
        <f>E48*($F$8/12+1)+'Salary &amp; Contribution Details'!$D41</f>
        <v>1053468.8992012141</v>
      </c>
      <c r="G48" s="18">
        <f>F48*($F$8/12+1)+'Salary &amp; Contribution Details'!$D41</f>
        <v>1061298.0363989063</v>
      </c>
      <c r="H48" s="18">
        <f>G48*($F$8/12+1)+'Salary &amp; Contribution Details'!$D41</f>
        <v>1069179.367844583</v>
      </c>
      <c r="I48" s="18">
        <f>H48*($F$8/12+1)+'Salary &amp; Contribution Details'!$D41</f>
        <v>1077113.2414998978</v>
      </c>
      <c r="J48" s="18">
        <f>I48*($F$8/12+1)+'Salary &amp; Contribution Details'!$D41</f>
        <v>1085100.007646248</v>
      </c>
      <c r="K48" s="18">
        <f>J48*($F$8/12+1)+'Salary &amp; Contribution Details'!$D41</f>
        <v>1093140.0189002405</v>
      </c>
      <c r="L48" s="18">
        <f>K48*($F$8/12+1)+'Salary &amp; Contribution Details'!$D41</f>
        <v>1101233.6302292596</v>
      </c>
      <c r="M48" s="18">
        <f>L48*($F$8/12+1)+'Salary &amp; Contribution Details'!$D41</f>
        <v>1109381.1989671388</v>
      </c>
      <c r="N48" s="19">
        <f>M48*($F$8/12+1)+'Salary &amp; Contribution Details'!$D41</f>
        <v>1117583.0848299372</v>
      </c>
    </row>
    <row r="49" spans="2:14" x14ac:dyDescent="0.25">
      <c r="B49" s="10" t="s">
        <v>54</v>
      </c>
      <c r="C49" s="18">
        <f>N48*($F$8/12+1)+'Salary &amp; Contribution Details'!$D42</f>
        <v>1125863.8302679115</v>
      </c>
      <c r="D49" s="18">
        <f>C49*($F$8/12+1)+'Salary &amp; Contribution Details'!$D42</f>
        <v>1134199.7806754722</v>
      </c>
      <c r="E49" s="18">
        <f>D49*($F$8/12+1)+'Salary &amp; Contribution Details'!$D42</f>
        <v>1142591.3040857501</v>
      </c>
      <c r="F49" s="18">
        <f>E49*($F$8/12+1)+'Salary &amp; Contribution Details'!$D42</f>
        <v>1151038.7709854299</v>
      </c>
      <c r="G49" s="18">
        <f>F49*($F$8/12+1)+'Salary &amp; Contribution Details'!$D42</f>
        <v>1159542.5543311073</v>
      </c>
      <c r="H49" s="18">
        <f>G49*($F$8/12+1)+'Salary &amp; Contribution Details'!$D42</f>
        <v>1168103.029565756</v>
      </c>
      <c r="I49" s="18">
        <f>H49*($F$8/12+1)+'Salary &amp; Contribution Details'!$D42</f>
        <v>1176720.5746353024</v>
      </c>
      <c r="J49" s="18">
        <f>I49*($F$8/12+1)+'Salary &amp; Contribution Details'!$D42</f>
        <v>1185395.5700053123</v>
      </c>
      <c r="K49" s="18">
        <f>J49*($F$8/12+1)+'Salary &amp; Contribution Details'!$D42</f>
        <v>1194128.3986777891</v>
      </c>
      <c r="L49" s="18">
        <f>K49*($F$8/12+1)+'Salary &amp; Contribution Details'!$D42</f>
        <v>1202919.4462080824</v>
      </c>
      <c r="M49" s="18">
        <f>L49*($F$8/12+1)+'Salary &amp; Contribution Details'!$D42</f>
        <v>1211769.1007219108</v>
      </c>
      <c r="N49" s="19">
        <f>M49*($F$8/12+1)+'Salary &amp; Contribution Details'!$D42</f>
        <v>1220677.7529324982</v>
      </c>
    </row>
    <row r="50" spans="2:14" x14ac:dyDescent="0.25">
      <c r="B50" s="10" t="s">
        <v>55</v>
      </c>
      <c r="C50" s="18">
        <f>N49*($F$8/12+1)+'Salary &amp; Contribution Details'!$D43</f>
        <v>1229670.7019039963</v>
      </c>
      <c r="D50" s="18">
        <f>C50*($F$8/12+1)+'Salary &amp; Contribution Details'!$D43</f>
        <v>1238723.6038686377</v>
      </c>
      <c r="E50" s="18">
        <f>D50*($F$8/12+1)+'Salary &amp; Contribution Details'!$D43</f>
        <v>1247836.8585130433</v>
      </c>
      <c r="F50" s="18">
        <f>E50*($F$8/12+1)+'Salary &amp; Contribution Details'!$D43</f>
        <v>1257010.8681884115</v>
      </c>
      <c r="G50" s="18">
        <f>F50*($F$8/12+1)+'Salary &amp; Contribution Details'!$D43</f>
        <v>1266246.0379282823</v>
      </c>
      <c r="H50" s="18">
        <f>G50*($F$8/12+1)+'Salary &amp; Contribution Details'!$D43</f>
        <v>1275542.7754664188</v>
      </c>
      <c r="I50" s="18">
        <f>H50*($F$8/12+1)+'Salary &amp; Contribution Details'!$D43</f>
        <v>1284901.4912548095</v>
      </c>
      <c r="J50" s="18">
        <f>I50*($F$8/12+1)+'Salary &amp; Contribution Details'!$D43</f>
        <v>1294322.5984817897</v>
      </c>
      <c r="K50" s="18">
        <f>J50*($F$8/12+1)+'Salary &amp; Contribution Details'!$D43</f>
        <v>1303806.5130902829</v>
      </c>
      <c r="L50" s="18">
        <f>K50*($F$8/12+1)+'Salary &amp; Contribution Details'!$D43</f>
        <v>1313353.6537961662</v>
      </c>
      <c r="M50" s="18">
        <f>L50*($F$8/12+1)+'Salary &amp; Contribution Details'!$D43</f>
        <v>1322964.4421067552</v>
      </c>
      <c r="N50" s="19">
        <f>M50*($F$8/12+1)+'Salary &amp; Contribution Details'!$D43</f>
        <v>1332639.3023394148</v>
      </c>
    </row>
    <row r="51" spans="2:14" x14ac:dyDescent="0.25">
      <c r="B51" s="10" t="s">
        <v>57</v>
      </c>
      <c r="C51" s="18">
        <f>N50*($F$8/12+1)+'Salary &amp; Contribution Details'!$D44</f>
        <v>1342404.3145588506</v>
      </c>
      <c r="D51" s="18">
        <f>C51*($F$8/12+1)+'Salary &amp; Contribution Details'!$D44</f>
        <v>1352234.4268597492</v>
      </c>
      <c r="E51" s="18">
        <f>D51*($F$8/12+1)+'Salary &amp; Contribution Details'!$D44</f>
        <v>1362130.0732426539</v>
      </c>
      <c r="F51" s="18">
        <f>E51*($F$8/12+1)+'Salary &amp; Contribution Details'!$D44</f>
        <v>1372091.6906014446</v>
      </c>
      <c r="G51" s="18">
        <f>F51*($F$8/12+1)+'Salary &amp; Contribution Details'!$D44</f>
        <v>1382119.7187426272</v>
      </c>
      <c r="H51" s="18">
        <f>G51*($F$8/12+1)+'Salary &amp; Contribution Details'!$D44</f>
        <v>1392214.600404751</v>
      </c>
      <c r="I51" s="18">
        <f>H51*($F$8/12+1)+'Salary &amp; Contribution Details'!$D44</f>
        <v>1402376.7812779557</v>
      </c>
      <c r="J51" s="18">
        <f>I51*($F$8/12+1)+'Salary &amp; Contribution Details'!$D44</f>
        <v>1412606.7100236483</v>
      </c>
      <c r="K51" s="18">
        <f>J51*($F$8/12+1)+'Salary &amp; Contribution Details'!$D44</f>
        <v>1422904.8382943124</v>
      </c>
      <c r="L51" s="18">
        <f>K51*($F$8/12+1)+'Salary &amp; Contribution Details'!$D44</f>
        <v>1433271.6207534475</v>
      </c>
      <c r="M51" s="18">
        <f>L51*($F$8/12+1)+'Salary &amp; Contribution Details'!$D44</f>
        <v>1443707.5150956435</v>
      </c>
      <c r="N51" s="19">
        <f>M51*($F$8/12+1)+'Salary &amp; Contribution Details'!$D44</f>
        <v>1454212.9820667873</v>
      </c>
    </row>
    <row r="52" spans="2:14" x14ac:dyDescent="0.25">
      <c r="B52" s="10" t="s">
        <v>58</v>
      </c>
      <c r="C52" s="18">
        <f>N51*($F$8/12+1)+'Salary &amp; Contribution Details'!$D45</f>
        <v>1464814.9079905206</v>
      </c>
      <c r="D52" s="18">
        <f>C52*($F$8/12+1)+'Salary &amp; Contribution Details'!$D45</f>
        <v>1475487.5134204121</v>
      </c>
      <c r="E52" s="18">
        <f>D52*($F$8/12+1)+'Salary &amp; Contribution Details'!$D45</f>
        <v>1486231.2695531696</v>
      </c>
      <c r="F52" s="18">
        <f>E52*($F$8/12+1)+'Salary &amp; Contribution Details'!$D45</f>
        <v>1497046.6507268122</v>
      </c>
      <c r="G52" s="18">
        <f>F52*($F$8/12+1)+'Salary &amp; Contribution Details'!$D45</f>
        <v>1507934.1344416125</v>
      </c>
      <c r="H52" s="18">
        <f>G52*($F$8/12+1)+'Salary &amp; Contribution Details'!$D45</f>
        <v>1518894.2013811781</v>
      </c>
      <c r="I52" s="18">
        <f>H52*($F$8/12+1)+'Salary &amp; Contribution Details'!$D45</f>
        <v>1529927.335433674</v>
      </c>
      <c r="J52" s="18">
        <f>I52*($F$8/12+1)+'Salary &amp; Contribution Details'!$D45</f>
        <v>1541034.0237131866</v>
      </c>
      <c r="K52" s="18">
        <f>J52*($F$8/12+1)+'Salary &amp; Contribution Details'!$D45</f>
        <v>1552214.7565812294</v>
      </c>
      <c r="L52" s="18">
        <f>K52*($F$8/12+1)+'Salary &amp; Contribution Details'!$D45</f>
        <v>1563470.0276683923</v>
      </c>
      <c r="M52" s="18">
        <f>L52*($F$8/12+1)+'Salary &amp; Contribution Details'!$D45</f>
        <v>1574800.3338961364</v>
      </c>
      <c r="N52" s="19">
        <f>M52*($F$8/12+1)+'Salary &amp; Contribution Details'!$D45</f>
        <v>1586206.1754987321</v>
      </c>
    </row>
    <row r="53" spans="2:14" x14ac:dyDescent="0.25">
      <c r="B53" s="10" t="s">
        <v>59</v>
      </c>
      <c r="C53" s="18">
        <f>N52*($F$8/12+1)+'Salary &amp; Contribution Details'!$D46</f>
        <v>1597715.2712266438</v>
      </c>
      <c r="D53" s="18">
        <f>C53*($F$8/12+1)+'Salary &amp; Contribution Details'!$D46</f>
        <v>1609301.0942594083</v>
      </c>
      <c r="E53" s="18">
        <f>D53*($F$8/12+1)+'Salary &amp; Contribution Details'!$D46</f>
        <v>1620964.1561123913</v>
      </c>
      <c r="F53" s="18">
        <f>E53*($F$8/12+1)+'Salary &amp; Contribution Details'!$D46</f>
        <v>1632704.9717110607</v>
      </c>
      <c r="G53" s="18">
        <f>F53*($F$8/12+1)+'Salary &amp; Contribution Details'!$D46</f>
        <v>1644524.0594137213</v>
      </c>
      <c r="H53" s="18">
        <f>G53*($F$8/12+1)+'Salary &amp; Contribution Details'!$D46</f>
        <v>1656421.9410343997</v>
      </c>
      <c r="I53" s="18">
        <f>H53*($F$8/12+1)+'Salary &amp; Contribution Details'!$D46</f>
        <v>1668399.1418658826</v>
      </c>
      <c r="J53" s="18">
        <f>I53*($F$8/12+1)+'Salary &amp; Contribution Details'!$D46</f>
        <v>1680456.1907029087</v>
      </c>
      <c r="K53" s="18">
        <f>J53*($F$8/12+1)+'Salary &amp; Contribution Details'!$D46</f>
        <v>1692593.619865515</v>
      </c>
      <c r="L53" s="18">
        <f>K53*($F$8/12+1)+'Salary &amp; Contribution Details'!$D46</f>
        <v>1704811.9652225387</v>
      </c>
      <c r="M53" s="18">
        <f>L53*($F$8/12+1)+'Salary &amp; Contribution Details'!$D46</f>
        <v>1717111.7662152757</v>
      </c>
      <c r="N53" s="19">
        <f>M53*($F$8/12+1)+'Salary &amp; Contribution Details'!$D46</f>
        <v>1729493.5658812979</v>
      </c>
    </row>
    <row r="54" spans="2:14" x14ac:dyDescent="0.25">
      <c r="B54" s="10" t="s">
        <v>60</v>
      </c>
      <c r="C54" s="18">
        <f>N53*($F$8/12+1)+'Salary &amp; Contribution Details'!$D47</f>
        <v>1741985.9425151644</v>
      </c>
      <c r="D54" s="18">
        <f>C54*($F$8/12+1)+'Salary &amp; Contribution Details'!$D47</f>
        <v>1754561.6016599233</v>
      </c>
      <c r="E54" s="18">
        <f>D54*($F$8/12+1)+'Salary &amp; Contribution Details'!$D47</f>
        <v>1767221.0985323139</v>
      </c>
      <c r="F54" s="18">
        <f>E54*($F$8/12+1)+'Salary &amp; Contribution Details'!$D47</f>
        <v>1779964.9920505204</v>
      </c>
      <c r="G54" s="18">
        <f>F54*($F$8/12+1)+'Salary &amp; Contribution Details'!$D47</f>
        <v>1792793.8448588483</v>
      </c>
      <c r="H54" s="18">
        <f>G54*($F$8/12+1)+'Salary &amp; Contribution Details'!$D47</f>
        <v>1805708.223352565</v>
      </c>
      <c r="I54" s="18">
        <f>H54*($F$8/12+1)+'Salary &amp; Contribution Details'!$D47</f>
        <v>1818708.6977029066</v>
      </c>
      <c r="J54" s="18">
        <f>I54*($F$8/12+1)+'Salary &amp; Contribution Details'!$D47</f>
        <v>1831795.8418822503</v>
      </c>
      <c r="K54" s="18">
        <f>J54*($F$8/12+1)+'Salary &amp; Contribution Details'!$D47</f>
        <v>1844970.2336894562</v>
      </c>
      <c r="L54" s="18">
        <f>K54*($F$8/12+1)+'Salary &amp; Contribution Details'!$D47</f>
        <v>1858232.4547753769</v>
      </c>
      <c r="M54" s="18">
        <f>L54*($F$8/12+1)+'Salary &amp; Contribution Details'!$D47</f>
        <v>1871583.0906685372</v>
      </c>
      <c r="N54" s="19">
        <f>M54*($F$8/12+1)+'Salary &amp; Contribution Details'!$D47</f>
        <v>1885022.7308009851</v>
      </c>
    </row>
    <row r="55" spans="2:14" x14ac:dyDescent="0.25">
      <c r="B55" s="10" t="s">
        <v>61</v>
      </c>
      <c r="C55" s="18">
        <f>N54*($F$8/12+1)+'Salary &amp; Contribution Details'!$D48</f>
        <v>1898580.841120156</v>
      </c>
      <c r="D55" s="18">
        <f>C55*($F$8/12+1)+'Salary &amp; Contribution Details'!$D48</f>
        <v>1912229.3388414546</v>
      </c>
      <c r="E55" s="18">
        <f>D55*($F$8/12+1)+'Salary &amp; Contribution Details'!$D48</f>
        <v>1925968.8265475619</v>
      </c>
      <c r="F55" s="18">
        <f>E55*($F$8/12+1)+'Salary &amp; Contribution Details'!$D48</f>
        <v>1939799.9108383765</v>
      </c>
      <c r="G55" s="18">
        <f>F55*($F$8/12+1)+'Salary &amp; Contribution Details'!$D48</f>
        <v>1953723.2023577965</v>
      </c>
      <c r="H55" s="18">
        <f>G55*($F$8/12+1)+'Salary &amp; Contribution Details'!$D48</f>
        <v>1967739.3158206793</v>
      </c>
      <c r="I55" s="18">
        <f>H55*($F$8/12+1)+'Salary &amp; Contribution Details'!$D48</f>
        <v>1981848.8700399813</v>
      </c>
      <c r="J55" s="18">
        <f>I55*($F$8/12+1)+'Salary &amp; Contribution Details'!$D48</f>
        <v>1996052.4879540787</v>
      </c>
      <c r="K55" s="18">
        <f>J55*($F$8/12+1)+'Salary &amp; Contribution Details'!$D48</f>
        <v>2010350.79665427</v>
      </c>
      <c r="L55" s="18">
        <f>K55*($F$8/12+1)+'Salary &amp; Contribution Details'!$D48</f>
        <v>2024744.4274124627</v>
      </c>
      <c r="M55" s="18">
        <f>L55*($F$8/12+1)+'Salary &amp; Contribution Details'!$D48</f>
        <v>2039234.0157090432</v>
      </c>
      <c r="N55" s="19">
        <f>M55*($F$8/12+1)+'Salary &amp; Contribution Details'!$D48</f>
        <v>2053820.2012609344</v>
      </c>
    </row>
    <row r="56" spans="2:14" x14ac:dyDescent="0.25">
      <c r="B56" s="10" t="s">
        <v>62</v>
      </c>
      <c r="C56" s="18">
        <f>N55*($F$8/12+1)+'Salary &amp; Contribution Details'!$D49</f>
        <v>2068533.3668132529</v>
      </c>
      <c r="D56" s="18">
        <f>C56*($F$8/12+1)+'Salary &amp; Contribution Details'!$D49</f>
        <v>2083344.6201359204</v>
      </c>
      <c r="E56" s="18">
        <f>D56*($F$8/12+1)+'Salary &amp; Contribution Details'!$D49</f>
        <v>2098254.6151474058</v>
      </c>
      <c r="F56" s="18">
        <f>E56*($F$8/12+1)+'Salary &amp; Contribution Details'!$D49</f>
        <v>2113264.0101256343</v>
      </c>
      <c r="G56" s="18">
        <f>F56*($F$8/12+1)+'Salary &amp; Contribution Details'!$D49</f>
        <v>2128373.4677370512</v>
      </c>
      <c r="H56" s="18">
        <f>G56*($F$8/12+1)+'Salary &amp; Contribution Details'!$D49</f>
        <v>2143583.6550658774</v>
      </c>
      <c r="I56" s="18">
        <f>H56*($F$8/12+1)+'Salary &amp; Contribution Details'!$D49</f>
        <v>2158895.2436435623</v>
      </c>
      <c r="J56" s="18">
        <f>I56*($F$8/12+1)+'Salary &amp; Contribution Details'!$D49</f>
        <v>2174308.909478432</v>
      </c>
      <c r="K56" s="18">
        <f>J56*($F$8/12+1)+'Salary &amp; Contribution Details'!$D49</f>
        <v>2189825.3330855342</v>
      </c>
      <c r="L56" s="18">
        <f>K56*($F$8/12+1)+'Salary &amp; Contribution Details'!$D49</f>
        <v>2205445.1995166838</v>
      </c>
      <c r="M56" s="18">
        <f>L56*($F$8/12+1)+'Salary &amp; Contribution Details'!$D49</f>
        <v>2221169.1983907078</v>
      </c>
      <c r="N56" s="19">
        <f>M56*($F$8/12+1)+'Salary &amp; Contribution Details'!$D49</f>
        <v>2236998.0239238916</v>
      </c>
    </row>
    <row r="57" spans="2:14" ht="15.75" thickBot="1" x14ac:dyDescent="0.3">
      <c r="B57" s="14" t="s">
        <v>63</v>
      </c>
      <c r="C57" s="20">
        <f>N56*($F$8/12+1)+'Salary &amp; Contribution Details'!$D50</f>
        <v>2252963.0058869473</v>
      </c>
      <c r="D57" s="20">
        <f>C57*($F$8/12+1)+'Salary &amp; Contribution Details'!$D50</f>
        <v>2269034.4210630897</v>
      </c>
      <c r="E57" s="20">
        <f>D57*($F$8/12+1)+'Salary &amp; Contribution Details'!$D50</f>
        <v>2285212.9790070732</v>
      </c>
      <c r="F57" s="20">
        <f>E57*($F$8/12+1)+'Salary &amp; Contribution Details'!$D50</f>
        <v>2301499.3940040166</v>
      </c>
      <c r="G57" s="20">
        <f>F57*($F$8/12+1)+'Salary &amp; Contribution Details'!$D50</f>
        <v>2317894.3851009398</v>
      </c>
      <c r="H57" s="20">
        <f>G57*($F$8/12+1)+'Salary &amp; Contribution Details'!$D50</f>
        <v>2334398.6761385091</v>
      </c>
      <c r="I57" s="20">
        <f>H57*($F$8/12+1)+'Salary &amp; Contribution Details'!$D50</f>
        <v>2351012.9957829956</v>
      </c>
      <c r="J57" s="20">
        <f>I57*($F$8/12+1)+'Salary &amp; Contribution Details'!$D50</f>
        <v>2367738.0775584453</v>
      </c>
      <c r="K57" s="20">
        <f>J57*($F$8/12+1)+'Salary &amp; Contribution Details'!$D50</f>
        <v>2384574.6598790647</v>
      </c>
      <c r="L57" s="20">
        <f>K57*($F$8/12+1)+'Salary &amp; Contribution Details'!$D50</f>
        <v>2401523.4860818214</v>
      </c>
      <c r="M57" s="20">
        <f>L57*($F$8/12+1)+'Salary &amp; Contribution Details'!$D50</f>
        <v>2418585.3044592631</v>
      </c>
      <c r="N57" s="21">
        <f>M57*($F$8/12+1)+'Salary &amp; Contribution Details'!$D50</f>
        <v>2435760.8682925543</v>
      </c>
    </row>
    <row r="58" spans="2:14" x14ac:dyDescent="0.25"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</sheetData>
  <mergeCells count="8">
    <mergeCell ref="D8:E8"/>
    <mergeCell ref="D4:E4"/>
    <mergeCell ref="D3:E3"/>
    <mergeCell ref="D7:E7"/>
    <mergeCell ref="B1:N1"/>
    <mergeCell ref="C3:C8"/>
    <mergeCell ref="D5:E5"/>
    <mergeCell ref="D6:E6"/>
  </mergeCells>
  <pageMargins left="0.7" right="0.7" top="0.75" bottom="0.75" header="0.3" footer="0.3"/>
  <pageSetup orientation="portrait" r:id="rId1"/>
  <ignoredErrors>
    <ignoredError sqref="F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9EDAD-6692-4F6A-B23D-E185541BFD32}">
  <dimension ref="A2:E51"/>
  <sheetViews>
    <sheetView workbookViewId="0">
      <selection activeCell="A4" sqref="A4"/>
    </sheetView>
  </sheetViews>
  <sheetFormatPr defaultRowHeight="15" x14ac:dyDescent="0.25"/>
  <cols>
    <col min="1" max="1" width="9.140625" style="1"/>
    <col min="2" max="2" width="11.5703125" style="1" customWidth="1"/>
    <col min="3" max="3" width="16.85546875" style="1" bestFit="1" customWidth="1"/>
    <col min="4" max="4" width="20.42578125" style="1" bestFit="1" customWidth="1"/>
    <col min="5" max="5" width="10.5703125" style="1" bestFit="1" customWidth="1"/>
    <col min="6" max="16384" width="9.140625" style="1"/>
  </cols>
  <sheetData>
    <row r="2" spans="1:5" ht="15.75" thickBot="1" x14ac:dyDescent="0.3"/>
    <row r="3" spans="1:5" x14ac:dyDescent="0.25">
      <c r="A3" s="7"/>
      <c r="B3" s="8" t="s">
        <v>1</v>
      </c>
      <c r="C3" s="8" t="s">
        <v>2</v>
      </c>
      <c r="D3" s="9" t="s">
        <v>3</v>
      </c>
    </row>
    <row r="4" spans="1:5" x14ac:dyDescent="0.25">
      <c r="A4" s="10" t="s">
        <v>0</v>
      </c>
      <c r="B4" s="11">
        <f>'401K Calculator'!F3</f>
        <v>36000</v>
      </c>
      <c r="C4" s="12">
        <f>'401K Calculator'!$F$7</f>
        <v>0.09</v>
      </c>
      <c r="D4" s="13">
        <f>B4*C4/12</f>
        <v>270</v>
      </c>
      <c r="E4" s="6"/>
    </row>
    <row r="5" spans="1:5" x14ac:dyDescent="0.25">
      <c r="A5" s="10" t="s">
        <v>4</v>
      </c>
      <c r="B5" s="11">
        <f>B4*(1+'401K Calculator'!$F$4)</f>
        <v>37080</v>
      </c>
      <c r="C5" s="12">
        <f>'401K Calculator'!$F$7</f>
        <v>0.09</v>
      </c>
      <c r="D5" s="13">
        <f t="shared" ref="D5:D33" si="0">B5*C5/12</f>
        <v>278.09999999999997</v>
      </c>
      <c r="E5" s="6"/>
    </row>
    <row r="6" spans="1:5" x14ac:dyDescent="0.25">
      <c r="A6" s="10" t="s">
        <v>5</v>
      </c>
      <c r="B6" s="11">
        <f>B5*(1+'401K Calculator'!$F$4)</f>
        <v>38192.400000000001</v>
      </c>
      <c r="C6" s="12">
        <f>'401K Calculator'!$F$7</f>
        <v>0.09</v>
      </c>
      <c r="D6" s="13">
        <f t="shared" si="0"/>
        <v>286.44299999999998</v>
      </c>
      <c r="E6" s="6"/>
    </row>
    <row r="7" spans="1:5" x14ac:dyDescent="0.25">
      <c r="A7" s="10" t="s">
        <v>6</v>
      </c>
      <c r="B7" s="11">
        <f>B6*(1+'401K Calculator'!$F$4)</f>
        <v>39338.172000000006</v>
      </c>
      <c r="C7" s="12">
        <f>'401K Calculator'!$F$7</f>
        <v>0.09</v>
      </c>
      <c r="D7" s="13">
        <f t="shared" si="0"/>
        <v>295.03629000000006</v>
      </c>
      <c r="E7" s="6"/>
    </row>
    <row r="8" spans="1:5" x14ac:dyDescent="0.25">
      <c r="A8" s="10" t="s">
        <v>7</v>
      </c>
      <c r="B8" s="11">
        <f>B7*(1+'401K Calculator'!$F$4)</f>
        <v>40518.317160000006</v>
      </c>
      <c r="C8" s="12">
        <f>'401K Calculator'!$F$7</f>
        <v>0.09</v>
      </c>
      <c r="D8" s="13">
        <f t="shared" si="0"/>
        <v>303.88737870000006</v>
      </c>
      <c r="E8" s="6"/>
    </row>
    <row r="9" spans="1:5" x14ac:dyDescent="0.25">
      <c r="A9" s="10" t="s">
        <v>8</v>
      </c>
      <c r="B9" s="11">
        <f>B8*(1+'401K Calculator'!$F$4)</f>
        <v>41733.866674800011</v>
      </c>
      <c r="C9" s="12">
        <f>'401K Calculator'!$F$7</f>
        <v>0.09</v>
      </c>
      <c r="D9" s="13">
        <f t="shared" si="0"/>
        <v>313.00400006100006</v>
      </c>
      <c r="E9" s="6"/>
    </row>
    <row r="10" spans="1:5" x14ac:dyDescent="0.25">
      <c r="A10" s="10" t="s">
        <v>9</v>
      </c>
      <c r="B10" s="11">
        <f>B9*(1+'401K Calculator'!$F$4)</f>
        <v>42985.882675044013</v>
      </c>
      <c r="C10" s="12">
        <f>'401K Calculator'!$F$7</f>
        <v>0.09</v>
      </c>
      <c r="D10" s="13">
        <f t="shared" si="0"/>
        <v>322.3941200628301</v>
      </c>
      <c r="E10" s="6"/>
    </row>
    <row r="11" spans="1:5" x14ac:dyDescent="0.25">
      <c r="A11" s="10" t="s">
        <v>10</v>
      </c>
      <c r="B11" s="11">
        <f>B10*(1+'401K Calculator'!$F$4)</f>
        <v>44275.459155295335</v>
      </c>
      <c r="C11" s="12">
        <f>'401K Calculator'!$F$7</f>
        <v>0.09</v>
      </c>
      <c r="D11" s="13">
        <f t="shared" si="0"/>
        <v>332.06594366471501</v>
      </c>
      <c r="E11" s="6"/>
    </row>
    <row r="12" spans="1:5" x14ac:dyDescent="0.25">
      <c r="A12" s="10" t="s">
        <v>11</v>
      </c>
      <c r="B12" s="11">
        <f>B11*(1+'401K Calculator'!$F$4)</f>
        <v>45603.722929954194</v>
      </c>
      <c r="C12" s="12">
        <f>'401K Calculator'!$F$7</f>
        <v>0.09</v>
      </c>
      <c r="D12" s="13">
        <f t="shared" si="0"/>
        <v>342.02792197465646</v>
      </c>
      <c r="E12" s="6"/>
    </row>
    <row r="13" spans="1:5" x14ac:dyDescent="0.25">
      <c r="A13" s="10" t="s">
        <v>12</v>
      </c>
      <c r="B13" s="11">
        <f>B12*(1+'401K Calculator'!$F$4)</f>
        <v>46971.834617852823</v>
      </c>
      <c r="C13" s="12">
        <f>'401K Calculator'!$F$7</f>
        <v>0.09</v>
      </c>
      <c r="D13" s="13">
        <f t="shared" si="0"/>
        <v>352.28875963389618</v>
      </c>
      <c r="E13" s="6"/>
    </row>
    <row r="14" spans="1:5" x14ac:dyDescent="0.25">
      <c r="A14" s="10" t="s">
        <v>13</v>
      </c>
      <c r="B14" s="11">
        <f>B13*(1+'401K Calculator'!$F$4)</f>
        <v>48380.98965638841</v>
      </c>
      <c r="C14" s="12">
        <f>'401K Calculator'!$F$7</f>
        <v>0.09</v>
      </c>
      <c r="D14" s="13">
        <f t="shared" si="0"/>
        <v>362.85742242291303</v>
      </c>
      <c r="E14" s="6"/>
    </row>
    <row r="15" spans="1:5" x14ac:dyDescent="0.25">
      <c r="A15" s="10" t="s">
        <v>14</v>
      </c>
      <c r="B15" s="11">
        <f>B14*(1+'401K Calculator'!$F$4)</f>
        <v>49832.419346080067</v>
      </c>
      <c r="C15" s="12">
        <f>'401K Calculator'!$F$7</f>
        <v>0.09</v>
      </c>
      <c r="D15" s="13">
        <f t="shared" si="0"/>
        <v>373.74314509560048</v>
      </c>
      <c r="E15" s="6"/>
    </row>
    <row r="16" spans="1:5" x14ac:dyDescent="0.25">
      <c r="A16" s="10" t="s">
        <v>15</v>
      </c>
      <c r="B16" s="11">
        <f>B15*(1+'401K Calculator'!$F$4)</f>
        <v>51327.391926462471</v>
      </c>
      <c r="C16" s="12">
        <f>'401K Calculator'!$F$7</f>
        <v>0.09</v>
      </c>
      <c r="D16" s="13">
        <f t="shared" si="0"/>
        <v>384.9554394484685</v>
      </c>
      <c r="E16" s="6"/>
    </row>
    <row r="17" spans="1:5" x14ac:dyDescent="0.25">
      <c r="A17" s="10" t="s">
        <v>16</v>
      </c>
      <c r="B17" s="11">
        <f>B16*(1+'401K Calculator'!$F$4)</f>
        <v>52867.213684256349</v>
      </c>
      <c r="C17" s="12">
        <f>'401K Calculator'!$F$7</f>
        <v>0.09</v>
      </c>
      <c r="D17" s="13">
        <f t="shared" si="0"/>
        <v>396.50410263192265</v>
      </c>
      <c r="E17" s="6"/>
    </row>
    <row r="18" spans="1:5" x14ac:dyDescent="0.25">
      <c r="A18" s="10" t="s">
        <v>17</v>
      </c>
      <c r="B18" s="11">
        <f>B17*(1+'401K Calculator'!$F$4)</f>
        <v>54453.230094784041</v>
      </c>
      <c r="C18" s="12">
        <f>'401K Calculator'!$F$7</f>
        <v>0.09</v>
      </c>
      <c r="D18" s="13">
        <f t="shared" si="0"/>
        <v>408.39922571088027</v>
      </c>
      <c r="E18" s="6"/>
    </row>
    <row r="19" spans="1:5" x14ac:dyDescent="0.25">
      <c r="A19" s="10" t="s">
        <v>18</v>
      </c>
      <c r="B19" s="11">
        <f>B18*(1+'401K Calculator'!$F$4)</f>
        <v>56086.826997627562</v>
      </c>
      <c r="C19" s="12">
        <f>'401K Calculator'!$F$7</f>
        <v>0.09</v>
      </c>
      <c r="D19" s="13">
        <f t="shared" si="0"/>
        <v>420.65120248220666</v>
      </c>
      <c r="E19" s="6"/>
    </row>
    <row r="20" spans="1:5" x14ac:dyDescent="0.25">
      <c r="A20" s="10" t="s">
        <v>19</v>
      </c>
      <c r="B20" s="11">
        <f>B19*(1+'401K Calculator'!$F$4)</f>
        <v>57769.431807556393</v>
      </c>
      <c r="C20" s="12">
        <f>'401K Calculator'!$F$7</f>
        <v>0.09</v>
      </c>
      <c r="D20" s="13">
        <f t="shared" si="0"/>
        <v>433.27073855667294</v>
      </c>
      <c r="E20" s="6"/>
    </row>
    <row r="21" spans="1:5" x14ac:dyDescent="0.25">
      <c r="A21" s="10" t="s">
        <v>20</v>
      </c>
      <c r="B21" s="11">
        <f>B20*(1+'401K Calculator'!$F$4)</f>
        <v>59502.514761783088</v>
      </c>
      <c r="C21" s="12">
        <f>'401K Calculator'!$F$7</f>
        <v>0.09</v>
      </c>
      <c r="D21" s="13">
        <f t="shared" si="0"/>
        <v>446.26886071337316</v>
      </c>
      <c r="E21" s="6"/>
    </row>
    <row r="22" spans="1:5" x14ac:dyDescent="0.25">
      <c r="A22" s="10" t="s">
        <v>21</v>
      </c>
      <c r="B22" s="11">
        <f>B21*(1+'401K Calculator'!$F$4)</f>
        <v>61287.590204636581</v>
      </c>
      <c r="C22" s="12">
        <f>'401K Calculator'!$F$7</f>
        <v>0.09</v>
      </c>
      <c r="D22" s="13">
        <f t="shared" si="0"/>
        <v>459.65692653477436</v>
      </c>
      <c r="E22" s="6"/>
    </row>
    <row r="23" spans="1:5" x14ac:dyDescent="0.25">
      <c r="A23" s="10" t="s">
        <v>22</v>
      </c>
      <c r="B23" s="11">
        <f>B22*(1+'401K Calculator'!$F$4)</f>
        <v>63126.217910775682</v>
      </c>
      <c r="C23" s="12">
        <f>'401K Calculator'!$F$7</f>
        <v>0.09</v>
      </c>
      <c r="D23" s="13">
        <f t="shared" si="0"/>
        <v>473.44663433081763</v>
      </c>
      <c r="E23" s="6"/>
    </row>
    <row r="24" spans="1:5" x14ac:dyDescent="0.25">
      <c r="A24" s="10" t="s">
        <v>23</v>
      </c>
      <c r="B24" s="11">
        <f>B23*(1+'401K Calculator'!$F$4)</f>
        <v>65020.004448098953</v>
      </c>
      <c r="C24" s="12">
        <f>'401K Calculator'!$F$7</f>
        <v>0.09</v>
      </c>
      <c r="D24" s="13">
        <f t="shared" si="0"/>
        <v>487.6500333607421</v>
      </c>
      <c r="E24" s="6"/>
    </row>
    <row r="25" spans="1:5" x14ac:dyDescent="0.25">
      <c r="A25" s="10" t="s">
        <v>24</v>
      </c>
      <c r="B25" s="11">
        <f>B24*(1+'401K Calculator'!$F$4)</f>
        <v>66970.60458154192</v>
      </c>
      <c r="C25" s="12">
        <f>'401K Calculator'!$F$7</f>
        <v>0.09</v>
      </c>
      <c r="D25" s="13">
        <f t="shared" si="0"/>
        <v>502.2795343615644</v>
      </c>
      <c r="E25" s="6"/>
    </row>
    <row r="26" spans="1:5" x14ac:dyDescent="0.25">
      <c r="A26" s="10" t="s">
        <v>25</v>
      </c>
      <c r="B26" s="11">
        <f>B25*(1+'401K Calculator'!$F$4)</f>
        <v>68979.722718988181</v>
      </c>
      <c r="C26" s="12">
        <f>'401K Calculator'!$F$7</f>
        <v>0.09</v>
      </c>
      <c r="D26" s="13">
        <f t="shared" si="0"/>
        <v>517.34792039241131</v>
      </c>
      <c r="E26" s="6"/>
    </row>
    <row r="27" spans="1:5" x14ac:dyDescent="0.25">
      <c r="A27" s="10" t="s">
        <v>26</v>
      </c>
      <c r="B27" s="11">
        <f>B26*(1+'401K Calculator'!$F$4)</f>
        <v>71049.114400557824</v>
      </c>
      <c r="C27" s="12">
        <f>'401K Calculator'!$F$7</f>
        <v>0.09</v>
      </c>
      <c r="D27" s="13">
        <f t="shared" si="0"/>
        <v>532.86835800418373</v>
      </c>
      <c r="E27" s="6"/>
    </row>
    <row r="28" spans="1:5" x14ac:dyDescent="0.25">
      <c r="A28" s="10" t="s">
        <v>27</v>
      </c>
      <c r="B28" s="11">
        <f>B27*(1+'401K Calculator'!$F$4)</f>
        <v>73180.587832574558</v>
      </c>
      <c r="C28" s="12">
        <f>'401K Calculator'!$F$7</f>
        <v>0.09</v>
      </c>
      <c r="D28" s="13">
        <f t="shared" si="0"/>
        <v>548.85440874430913</v>
      </c>
      <c r="E28" s="6"/>
    </row>
    <row r="29" spans="1:5" x14ac:dyDescent="0.25">
      <c r="A29" s="10" t="s">
        <v>28</v>
      </c>
      <c r="B29" s="11">
        <f>B28*(1+'401K Calculator'!$F$4)</f>
        <v>75376.005467551789</v>
      </c>
      <c r="C29" s="12">
        <f>'401K Calculator'!$F$7</f>
        <v>0.09</v>
      </c>
      <c r="D29" s="13">
        <f t="shared" si="0"/>
        <v>565.32004100663846</v>
      </c>
      <c r="E29" s="6"/>
    </row>
    <row r="30" spans="1:5" x14ac:dyDescent="0.25">
      <c r="A30" s="10" t="s">
        <v>29</v>
      </c>
      <c r="B30" s="11">
        <f>B29*(1+'401K Calculator'!$F$4)</f>
        <v>77637.285631578343</v>
      </c>
      <c r="C30" s="12">
        <f>'401K Calculator'!$F$7</f>
        <v>0.09</v>
      </c>
      <c r="D30" s="13">
        <f t="shared" si="0"/>
        <v>582.2796422368375</v>
      </c>
      <c r="E30" s="6"/>
    </row>
    <row r="31" spans="1:5" x14ac:dyDescent="0.25">
      <c r="A31" s="10" t="s">
        <v>30</v>
      </c>
      <c r="B31" s="11">
        <f>B30*(1+'401K Calculator'!$F$4)</f>
        <v>79966.404200525692</v>
      </c>
      <c r="C31" s="12">
        <f>'401K Calculator'!$F$7</f>
        <v>0.09</v>
      </c>
      <c r="D31" s="13">
        <f t="shared" si="0"/>
        <v>599.74803150394268</v>
      </c>
      <c r="E31" s="6"/>
    </row>
    <row r="32" spans="1:5" x14ac:dyDescent="0.25">
      <c r="A32" s="10" t="s">
        <v>31</v>
      </c>
      <c r="B32" s="11">
        <f>B31*(1+'401K Calculator'!$F$4)</f>
        <v>82365.396326541464</v>
      </c>
      <c r="C32" s="12">
        <f>'401K Calculator'!$F$7</f>
        <v>0.09</v>
      </c>
      <c r="D32" s="13">
        <f t="shared" si="0"/>
        <v>617.74047244906103</v>
      </c>
      <c r="E32" s="6"/>
    </row>
    <row r="33" spans="1:5" x14ac:dyDescent="0.25">
      <c r="A33" s="10" t="s">
        <v>32</v>
      </c>
      <c r="B33" s="11">
        <f>B32*(1+'401K Calculator'!$F$4)</f>
        <v>84836.358216337714</v>
      </c>
      <c r="C33" s="12">
        <f>'401K Calculator'!$F$7</f>
        <v>0.09</v>
      </c>
      <c r="D33" s="13">
        <f t="shared" si="0"/>
        <v>636.27268662253289</v>
      </c>
      <c r="E33" s="6"/>
    </row>
    <row r="34" spans="1:5" x14ac:dyDescent="0.25">
      <c r="A34" s="10" t="s">
        <v>46</v>
      </c>
      <c r="B34" s="11">
        <f>B33*(1+'401K Calculator'!$F$4)</f>
        <v>87381.448962827853</v>
      </c>
      <c r="C34" s="12">
        <f>'401K Calculator'!$F$7</f>
        <v>0.09</v>
      </c>
      <c r="D34" s="13">
        <f t="shared" ref="D34:D43" si="1">B34*C34/12</f>
        <v>655.36086722120888</v>
      </c>
      <c r="E34" s="6"/>
    </row>
    <row r="35" spans="1:5" x14ac:dyDescent="0.25">
      <c r="A35" s="10" t="s">
        <v>47</v>
      </c>
      <c r="B35" s="11">
        <f>B34*(1+'401K Calculator'!$F$4)</f>
        <v>90002.892431712695</v>
      </c>
      <c r="C35" s="12">
        <f>'401K Calculator'!$F$7</f>
        <v>0.09</v>
      </c>
      <c r="D35" s="13">
        <f t="shared" si="1"/>
        <v>675.02169323784517</v>
      </c>
      <c r="E35" s="6"/>
    </row>
    <row r="36" spans="1:5" x14ac:dyDescent="0.25">
      <c r="A36" s="10" t="s">
        <v>48</v>
      </c>
      <c r="B36" s="11">
        <f>B35*(1+'401K Calculator'!$F$4)</f>
        <v>92702.97920466408</v>
      </c>
      <c r="C36" s="12">
        <f>'401K Calculator'!$F$7</f>
        <v>0.09</v>
      </c>
      <c r="D36" s="13">
        <f t="shared" si="1"/>
        <v>695.27234403498051</v>
      </c>
      <c r="E36" s="6"/>
    </row>
    <row r="37" spans="1:5" x14ac:dyDescent="0.25">
      <c r="A37" s="10" t="s">
        <v>49</v>
      </c>
      <c r="B37" s="11">
        <f>B36*(1+'401K Calculator'!$F$4)</f>
        <v>95484.068580804</v>
      </c>
      <c r="C37" s="12">
        <f>'401K Calculator'!$F$7</f>
        <v>0.09</v>
      </c>
      <c r="D37" s="13">
        <f t="shared" si="1"/>
        <v>716.13051435602995</v>
      </c>
      <c r="E37" s="6"/>
    </row>
    <row r="38" spans="1:5" x14ac:dyDescent="0.25">
      <c r="A38" s="10" t="s">
        <v>50</v>
      </c>
      <c r="B38" s="11">
        <f>B37*(1+'401K Calculator'!$F$4)</f>
        <v>98348.590638228125</v>
      </c>
      <c r="C38" s="12">
        <f>'401K Calculator'!$F$7</f>
        <v>0.09</v>
      </c>
      <c r="D38" s="13">
        <f t="shared" si="1"/>
        <v>737.61442978671084</v>
      </c>
      <c r="E38" s="6"/>
    </row>
    <row r="39" spans="1:5" x14ac:dyDescent="0.25">
      <c r="A39" s="10" t="s">
        <v>51</v>
      </c>
      <c r="B39" s="11">
        <f>B38*(1+'401K Calculator'!$F$4)</f>
        <v>101299.04835737497</v>
      </c>
      <c r="C39" s="12">
        <f>'401K Calculator'!$F$7</f>
        <v>0.09</v>
      </c>
      <c r="D39" s="13">
        <f t="shared" si="1"/>
        <v>759.74286268031221</v>
      </c>
    </row>
    <row r="40" spans="1:5" x14ac:dyDescent="0.25">
      <c r="A40" s="10" t="s">
        <v>52</v>
      </c>
      <c r="B40" s="11">
        <f>B39*(1+'401K Calculator'!$F$4)</f>
        <v>104338.01980809621</v>
      </c>
      <c r="C40" s="12">
        <f>'401K Calculator'!$F$7</f>
        <v>0.09</v>
      </c>
      <c r="D40" s="13">
        <f t="shared" si="1"/>
        <v>782.53514856072161</v>
      </c>
    </row>
    <row r="41" spans="1:5" x14ac:dyDescent="0.25">
      <c r="A41" s="10" t="s">
        <v>53</v>
      </c>
      <c r="B41" s="11">
        <f>B40*(1+'401K Calculator'!$F$4)</f>
        <v>107468.1604023391</v>
      </c>
      <c r="C41" s="12">
        <f>'401K Calculator'!$F$7</f>
        <v>0.09</v>
      </c>
      <c r="D41" s="13">
        <f t="shared" si="1"/>
        <v>806.01120301754327</v>
      </c>
    </row>
    <row r="42" spans="1:5" x14ac:dyDescent="0.25">
      <c r="A42" s="10" t="s">
        <v>54</v>
      </c>
      <c r="B42" s="11">
        <f>B41*(1+'401K Calculator'!$F$4)</f>
        <v>110692.20521440927</v>
      </c>
      <c r="C42" s="12">
        <f>'401K Calculator'!$F$7</f>
        <v>0.09</v>
      </c>
      <c r="D42" s="13">
        <f t="shared" si="1"/>
        <v>830.19153910806961</v>
      </c>
    </row>
    <row r="43" spans="1:5" x14ac:dyDescent="0.25">
      <c r="A43" s="10" t="s">
        <v>55</v>
      </c>
      <c r="B43" s="11">
        <f>B42*(1+'401K Calculator'!$F$4)</f>
        <v>114012.97137084155</v>
      </c>
      <c r="C43" s="12">
        <f>'401K Calculator'!$F$7</f>
        <v>0.09</v>
      </c>
      <c r="D43" s="13">
        <f t="shared" si="1"/>
        <v>855.09728528131154</v>
      </c>
    </row>
    <row r="44" spans="1:5" x14ac:dyDescent="0.25">
      <c r="A44" s="10" t="s">
        <v>57</v>
      </c>
      <c r="B44" s="11">
        <f>B43*(1+'401K Calculator'!$F$4)</f>
        <v>117433.36051196681</v>
      </c>
      <c r="C44" s="12">
        <f>'401K Calculator'!$F$7</f>
        <v>0.09</v>
      </c>
      <c r="D44" s="13">
        <f t="shared" ref="D44:D50" si="2">B44*C44/12</f>
        <v>880.75020383975107</v>
      </c>
    </row>
    <row r="45" spans="1:5" x14ac:dyDescent="0.25">
      <c r="A45" s="10" t="s">
        <v>58</v>
      </c>
      <c r="B45" s="11">
        <f>B44*(1+'401K Calculator'!$F$4)</f>
        <v>120956.36132732581</v>
      </c>
      <c r="C45" s="12">
        <f>'401K Calculator'!$F$7</f>
        <v>0.09</v>
      </c>
      <c r="D45" s="13">
        <f t="shared" si="2"/>
        <v>907.17270995494346</v>
      </c>
    </row>
    <row r="46" spans="1:5" x14ac:dyDescent="0.25">
      <c r="A46" s="10" t="s">
        <v>59</v>
      </c>
      <c r="B46" s="11">
        <f>B45*(1+'401K Calculator'!$F$4)</f>
        <v>124585.05216714559</v>
      </c>
      <c r="C46" s="12">
        <f>'401K Calculator'!$F$7</f>
        <v>0.09</v>
      </c>
      <c r="D46" s="13">
        <f t="shared" si="2"/>
        <v>934.38789125359199</v>
      </c>
    </row>
    <row r="47" spans="1:5" x14ac:dyDescent="0.25">
      <c r="A47" s="10" t="s">
        <v>60</v>
      </c>
      <c r="B47" s="11">
        <f>B46*(1+'401K Calculator'!$F$4)</f>
        <v>128322.60373215996</v>
      </c>
      <c r="C47" s="12">
        <f>'401K Calculator'!$F$7</f>
        <v>0.09</v>
      </c>
      <c r="D47" s="13">
        <f t="shared" si="2"/>
        <v>962.41952799119963</v>
      </c>
    </row>
    <row r="48" spans="1:5" x14ac:dyDescent="0.25">
      <c r="A48" s="10" t="s">
        <v>61</v>
      </c>
      <c r="B48" s="11">
        <f>B47*(1+'401K Calculator'!$F$4)</f>
        <v>132172.28184412475</v>
      </c>
      <c r="C48" s="12">
        <f>'401K Calculator'!$F$7</f>
        <v>0.09</v>
      </c>
      <c r="D48" s="13">
        <f t="shared" si="2"/>
        <v>991.29211383093559</v>
      </c>
    </row>
    <row r="49" spans="1:4" x14ac:dyDescent="0.25">
      <c r="A49" s="10" t="s">
        <v>62</v>
      </c>
      <c r="B49" s="11">
        <f>B48*(1+'401K Calculator'!$F$4)</f>
        <v>136137.45029944851</v>
      </c>
      <c r="C49" s="12">
        <f>'401K Calculator'!$F$7</f>
        <v>0.09</v>
      </c>
      <c r="D49" s="13">
        <f t="shared" si="2"/>
        <v>1021.0308772458638</v>
      </c>
    </row>
    <row r="50" spans="1:4" ht="15.75" thickBot="1" x14ac:dyDescent="0.3">
      <c r="A50" s="14" t="s">
        <v>63</v>
      </c>
      <c r="B50" s="15">
        <f>B49*(1+'401K Calculator'!$F$4)</f>
        <v>140221.57380843197</v>
      </c>
      <c r="C50" s="16">
        <f>'401K Calculator'!$F$7</f>
        <v>0.09</v>
      </c>
      <c r="D50" s="17">
        <f t="shared" si="2"/>
        <v>1051.6618035632398</v>
      </c>
    </row>
    <row r="51" spans="1:4" x14ac:dyDescent="0.25">
      <c r="B51" s="5"/>
      <c r="C51" s="2"/>
      <c r="D51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401K Calculator</vt:lpstr>
      <vt:lpstr>Salary &amp; Contribution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Shuler</dc:creator>
  <cp:lastModifiedBy>Shuler, Andy</cp:lastModifiedBy>
  <dcterms:created xsi:type="dcterms:W3CDTF">2019-07-08T14:32:43Z</dcterms:created>
  <dcterms:modified xsi:type="dcterms:W3CDTF">2020-05-24T15:41:22Z</dcterms:modified>
</cp:coreProperties>
</file>