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Speadsheets\"/>
    </mc:Choice>
  </mc:AlternateContent>
  <xr:revisionPtr revIDLastSave="0" documentId="8_{1B572514-EDF6-42E9-A3DD-9CA74CA5FFD9}" xr6:coauthVersionLast="46" xr6:coauthVersionMax="46" xr10:uidLastSave="{00000000-0000-0000-0000-000000000000}"/>
  <bookViews>
    <workbookView xWindow="-120" yWindow="-120" windowWidth="20730" windowHeight="11160" xr2:uid="{142369E0-88BB-4968-96D0-976227D5BE5D}"/>
  </bookViews>
  <sheets>
    <sheet name="Working Capital Analysis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H35" i="1"/>
  <c r="H38" i="1"/>
  <c r="G35" i="1"/>
  <c r="G38" i="1"/>
  <c r="F35" i="1"/>
  <c r="F38" i="1"/>
  <c r="E35" i="1"/>
  <c r="E38" i="1"/>
  <c r="D35" i="1"/>
  <c r="D38" i="1"/>
  <c r="C9" i="1"/>
  <c r="C15" i="1"/>
  <c r="C17" i="1"/>
  <c r="C23" i="1"/>
  <c r="C29" i="1"/>
  <c r="D9" i="1"/>
  <c r="D15" i="1"/>
  <c r="D17" i="1"/>
  <c r="D23" i="1"/>
  <c r="D29" i="1"/>
  <c r="E9" i="1"/>
  <c r="E15" i="1"/>
  <c r="E17" i="1"/>
  <c r="E23" i="1"/>
  <c r="E29" i="1"/>
  <c r="F9" i="1"/>
  <c r="F15" i="1"/>
  <c r="F17" i="1"/>
  <c r="F23" i="1"/>
  <c r="F29" i="1"/>
  <c r="G9" i="1"/>
  <c r="G15" i="1"/>
  <c r="G17" i="1"/>
  <c r="G23" i="1"/>
  <c r="G29" i="1"/>
  <c r="H9" i="1"/>
  <c r="H15" i="1"/>
  <c r="H17" i="1"/>
  <c r="H23" i="1"/>
  <c r="H29" i="1"/>
  <c r="I9" i="1"/>
  <c r="I15" i="1"/>
  <c r="I17" i="1"/>
  <c r="I23" i="1"/>
  <c r="I29" i="1"/>
  <c r="J29" i="1"/>
  <c r="C37" i="1"/>
  <c r="H37" i="1"/>
  <c r="G37" i="1"/>
  <c r="F37" i="1"/>
  <c r="E37" i="1"/>
  <c r="D37" i="1"/>
  <c r="C36" i="1"/>
  <c r="H36" i="1"/>
  <c r="G36" i="1"/>
  <c r="F36" i="1"/>
  <c r="E36" i="1"/>
  <c r="D36" i="1"/>
  <c r="I28" i="1"/>
  <c r="H28" i="1"/>
  <c r="G28" i="1"/>
  <c r="F28" i="1"/>
  <c r="E28" i="1"/>
  <c r="D28" i="1"/>
  <c r="I27" i="1"/>
  <c r="H27" i="1"/>
  <c r="G27" i="1"/>
  <c r="F27" i="1"/>
  <c r="E27" i="1"/>
  <c r="D27" i="1"/>
  <c r="B14" i="1"/>
  <c r="B12" i="1"/>
  <c r="B11" i="1"/>
</calcChain>
</file>

<file path=xl/sharedStrings.xml><?xml version="1.0" encoding="utf-8"?>
<sst xmlns="http://schemas.openxmlformats.org/spreadsheetml/2006/main" count="19" uniqueCount="18">
  <si>
    <t>Working Capital Analysis</t>
  </si>
  <si>
    <t>A/R</t>
  </si>
  <si>
    <t>Inventory</t>
  </si>
  <si>
    <t>Other current assets</t>
  </si>
  <si>
    <t>Current operating assets</t>
  </si>
  <si>
    <t>Current operating liabilities</t>
  </si>
  <si>
    <t>Net working capital</t>
  </si>
  <si>
    <t>Sales</t>
  </si>
  <si>
    <t>Change In Revenues</t>
  </si>
  <si>
    <t>Change in Non-Cash WC</t>
  </si>
  <si>
    <t>Non-cash % of Revenues</t>
  </si>
  <si>
    <t>Current</t>
  </si>
  <si>
    <t>Revenues</t>
  </si>
  <si>
    <t>Changes in Revenues</t>
  </si>
  <si>
    <t>Current WC/Revenues</t>
  </si>
  <si>
    <t>Historical Average</t>
  </si>
  <si>
    <t>Industry Average</t>
  </si>
  <si>
    <t>Revenue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</si>
</sst>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3" fillId="0" borderId="0" xfId="0" applyFont="1"/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3" fillId="0" borderId="5" xfId="1" applyNumberFormat="1" applyFont="1" applyBorder="1"/>
    <xf numFmtId="165" fontId="3" fillId="0" borderId="0" xfId="1" applyNumberFormat="1" applyFont="1" applyBorder="1"/>
    <xf numFmtId="165" fontId="3" fillId="0" borderId="6" xfId="1" applyNumberFormat="1" applyFont="1" applyBorder="1"/>
    <xf numFmtId="165" fontId="3" fillId="0" borderId="7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0" fontId="0" fillId="0" borderId="7" xfId="0" applyNumberFormat="1" applyBorder="1"/>
    <xf numFmtId="10" fontId="0" fillId="0" borderId="5" xfId="0" applyNumberFormat="1" applyBorder="1"/>
    <xf numFmtId="0" fontId="0" fillId="0" borderId="8" xfId="0" applyBorder="1"/>
    <xf numFmtId="166" fontId="0" fillId="0" borderId="9" xfId="2" applyNumberFormat="1" applyFont="1" applyBorder="1"/>
    <xf numFmtId="0" fontId="3" fillId="0" borderId="1" xfId="0" applyFont="1" applyBorder="1"/>
    <xf numFmtId="0" fontId="0" fillId="0" borderId="1" xfId="0" applyBorder="1"/>
    <xf numFmtId="3" fontId="0" fillId="0" borderId="1" xfId="0" applyNumberFormat="1" applyBorder="1"/>
    <xf numFmtId="1" fontId="0" fillId="0" borderId="1" xfId="0" applyNumberFormat="1" applyBorder="1"/>
    <xf numFmtId="10" fontId="0" fillId="0" borderId="1" xfId="0" applyNumberFormat="1" applyBorder="1"/>
    <xf numFmtId="9" fontId="0" fillId="0" borderId="8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ea\Downloads\Working%20Capi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utorial 4"/>
      <sheetName val="Working Capital Analysis"/>
      <sheetName val="Cash Conversion Cycle"/>
    </sheetNames>
    <sheetDataSet>
      <sheetData sheetId="0">
        <row r="21">
          <cell r="B21" t="str">
            <v>Accounts payable</v>
          </cell>
        </row>
        <row r="22">
          <cell r="B22" t="str">
            <v>Accrued expenses</v>
          </cell>
        </row>
        <row r="24">
          <cell r="B24" t="str">
            <v>Other accrued liabilities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7ABC-3CAA-4BCF-8CDC-78A4C1628BDA}">
  <dimension ref="B2:J40"/>
  <sheetViews>
    <sheetView tabSelected="1" workbookViewId="0">
      <selection activeCell="L17" sqref="L17"/>
    </sheetView>
  </sheetViews>
  <sheetFormatPr defaultRowHeight="15" x14ac:dyDescent="0.25"/>
  <cols>
    <col min="2" max="2" width="41.85546875" customWidth="1"/>
    <col min="3" max="4" width="10.28515625" bestFit="1" customWidth="1"/>
    <col min="5" max="5" width="11.85546875" customWidth="1"/>
    <col min="6" max="8" width="10.28515625" bestFit="1" customWidth="1"/>
    <col min="9" max="9" width="10.5703125" customWidth="1"/>
    <col min="258" max="258" width="41.85546875" customWidth="1"/>
    <col min="259" max="260" width="10.28515625" bestFit="1" customWidth="1"/>
    <col min="261" max="261" width="11.85546875" customWidth="1"/>
    <col min="262" max="264" width="10.28515625" bestFit="1" customWidth="1"/>
    <col min="265" max="265" width="10.5703125" customWidth="1"/>
    <col min="514" max="514" width="41.85546875" customWidth="1"/>
    <col min="515" max="516" width="10.28515625" bestFit="1" customWidth="1"/>
    <col min="517" max="517" width="11.85546875" customWidth="1"/>
    <col min="518" max="520" width="10.28515625" bestFit="1" customWidth="1"/>
    <col min="521" max="521" width="10.5703125" customWidth="1"/>
    <col min="770" max="770" width="41.85546875" customWidth="1"/>
    <col min="771" max="772" width="10.28515625" bestFit="1" customWidth="1"/>
    <col min="773" max="773" width="11.85546875" customWidth="1"/>
    <col min="774" max="776" width="10.28515625" bestFit="1" customWidth="1"/>
    <col min="777" max="777" width="10.5703125" customWidth="1"/>
    <col min="1026" max="1026" width="41.85546875" customWidth="1"/>
    <col min="1027" max="1028" width="10.28515625" bestFit="1" customWidth="1"/>
    <col min="1029" max="1029" width="11.85546875" customWidth="1"/>
    <col min="1030" max="1032" width="10.28515625" bestFit="1" customWidth="1"/>
    <col min="1033" max="1033" width="10.5703125" customWidth="1"/>
    <col min="1282" max="1282" width="41.85546875" customWidth="1"/>
    <col min="1283" max="1284" width="10.28515625" bestFit="1" customWidth="1"/>
    <col min="1285" max="1285" width="11.85546875" customWidth="1"/>
    <col min="1286" max="1288" width="10.28515625" bestFit="1" customWidth="1"/>
    <col min="1289" max="1289" width="10.5703125" customWidth="1"/>
    <col min="1538" max="1538" width="41.85546875" customWidth="1"/>
    <col min="1539" max="1540" width="10.28515625" bestFit="1" customWidth="1"/>
    <col min="1541" max="1541" width="11.85546875" customWidth="1"/>
    <col min="1542" max="1544" width="10.28515625" bestFit="1" customWidth="1"/>
    <col min="1545" max="1545" width="10.5703125" customWidth="1"/>
    <col min="1794" max="1794" width="41.85546875" customWidth="1"/>
    <col min="1795" max="1796" width="10.28515625" bestFit="1" customWidth="1"/>
    <col min="1797" max="1797" width="11.85546875" customWidth="1"/>
    <col min="1798" max="1800" width="10.28515625" bestFit="1" customWidth="1"/>
    <col min="1801" max="1801" width="10.5703125" customWidth="1"/>
    <col min="2050" max="2050" width="41.85546875" customWidth="1"/>
    <col min="2051" max="2052" width="10.28515625" bestFit="1" customWidth="1"/>
    <col min="2053" max="2053" width="11.85546875" customWidth="1"/>
    <col min="2054" max="2056" width="10.28515625" bestFit="1" customWidth="1"/>
    <col min="2057" max="2057" width="10.5703125" customWidth="1"/>
    <col min="2306" max="2306" width="41.85546875" customWidth="1"/>
    <col min="2307" max="2308" width="10.28515625" bestFit="1" customWidth="1"/>
    <col min="2309" max="2309" width="11.85546875" customWidth="1"/>
    <col min="2310" max="2312" width="10.28515625" bestFit="1" customWidth="1"/>
    <col min="2313" max="2313" width="10.5703125" customWidth="1"/>
    <col min="2562" max="2562" width="41.85546875" customWidth="1"/>
    <col min="2563" max="2564" width="10.28515625" bestFit="1" customWidth="1"/>
    <col min="2565" max="2565" width="11.85546875" customWidth="1"/>
    <col min="2566" max="2568" width="10.28515625" bestFit="1" customWidth="1"/>
    <col min="2569" max="2569" width="10.5703125" customWidth="1"/>
    <col min="2818" max="2818" width="41.85546875" customWidth="1"/>
    <col min="2819" max="2820" width="10.28515625" bestFit="1" customWidth="1"/>
    <col min="2821" max="2821" width="11.85546875" customWidth="1"/>
    <col min="2822" max="2824" width="10.28515625" bestFit="1" customWidth="1"/>
    <col min="2825" max="2825" width="10.5703125" customWidth="1"/>
    <col min="3074" max="3074" width="41.85546875" customWidth="1"/>
    <col min="3075" max="3076" width="10.28515625" bestFit="1" customWidth="1"/>
    <col min="3077" max="3077" width="11.85546875" customWidth="1"/>
    <col min="3078" max="3080" width="10.28515625" bestFit="1" customWidth="1"/>
    <col min="3081" max="3081" width="10.5703125" customWidth="1"/>
    <col min="3330" max="3330" width="41.85546875" customWidth="1"/>
    <col min="3331" max="3332" width="10.28515625" bestFit="1" customWidth="1"/>
    <col min="3333" max="3333" width="11.85546875" customWidth="1"/>
    <col min="3334" max="3336" width="10.28515625" bestFit="1" customWidth="1"/>
    <col min="3337" max="3337" width="10.5703125" customWidth="1"/>
    <col min="3586" max="3586" width="41.85546875" customWidth="1"/>
    <col min="3587" max="3588" width="10.28515625" bestFit="1" customWidth="1"/>
    <col min="3589" max="3589" width="11.85546875" customWidth="1"/>
    <col min="3590" max="3592" width="10.28515625" bestFit="1" customWidth="1"/>
    <col min="3593" max="3593" width="10.5703125" customWidth="1"/>
    <col min="3842" max="3842" width="41.85546875" customWidth="1"/>
    <col min="3843" max="3844" width="10.28515625" bestFit="1" customWidth="1"/>
    <col min="3845" max="3845" width="11.85546875" customWidth="1"/>
    <col min="3846" max="3848" width="10.28515625" bestFit="1" customWidth="1"/>
    <col min="3849" max="3849" width="10.5703125" customWidth="1"/>
    <col min="4098" max="4098" width="41.85546875" customWidth="1"/>
    <col min="4099" max="4100" width="10.28515625" bestFit="1" customWidth="1"/>
    <col min="4101" max="4101" width="11.85546875" customWidth="1"/>
    <col min="4102" max="4104" width="10.28515625" bestFit="1" customWidth="1"/>
    <col min="4105" max="4105" width="10.5703125" customWidth="1"/>
    <col min="4354" max="4354" width="41.85546875" customWidth="1"/>
    <col min="4355" max="4356" width="10.28515625" bestFit="1" customWidth="1"/>
    <col min="4357" max="4357" width="11.85546875" customWidth="1"/>
    <col min="4358" max="4360" width="10.28515625" bestFit="1" customWidth="1"/>
    <col min="4361" max="4361" width="10.5703125" customWidth="1"/>
    <col min="4610" max="4610" width="41.85546875" customWidth="1"/>
    <col min="4611" max="4612" width="10.28515625" bestFit="1" customWidth="1"/>
    <col min="4613" max="4613" width="11.85546875" customWidth="1"/>
    <col min="4614" max="4616" width="10.28515625" bestFit="1" customWidth="1"/>
    <col min="4617" max="4617" width="10.5703125" customWidth="1"/>
    <col min="4866" max="4866" width="41.85546875" customWidth="1"/>
    <col min="4867" max="4868" width="10.28515625" bestFit="1" customWidth="1"/>
    <col min="4869" max="4869" width="11.85546875" customWidth="1"/>
    <col min="4870" max="4872" width="10.28515625" bestFit="1" customWidth="1"/>
    <col min="4873" max="4873" width="10.5703125" customWidth="1"/>
    <col min="5122" max="5122" width="41.85546875" customWidth="1"/>
    <col min="5123" max="5124" width="10.28515625" bestFit="1" customWidth="1"/>
    <col min="5125" max="5125" width="11.85546875" customWidth="1"/>
    <col min="5126" max="5128" width="10.28515625" bestFit="1" customWidth="1"/>
    <col min="5129" max="5129" width="10.5703125" customWidth="1"/>
    <col min="5378" max="5378" width="41.85546875" customWidth="1"/>
    <col min="5379" max="5380" width="10.28515625" bestFit="1" customWidth="1"/>
    <col min="5381" max="5381" width="11.85546875" customWidth="1"/>
    <col min="5382" max="5384" width="10.28515625" bestFit="1" customWidth="1"/>
    <col min="5385" max="5385" width="10.5703125" customWidth="1"/>
    <col min="5634" max="5634" width="41.85546875" customWidth="1"/>
    <col min="5635" max="5636" width="10.28515625" bestFit="1" customWidth="1"/>
    <col min="5637" max="5637" width="11.85546875" customWidth="1"/>
    <col min="5638" max="5640" width="10.28515625" bestFit="1" customWidth="1"/>
    <col min="5641" max="5641" width="10.5703125" customWidth="1"/>
    <col min="5890" max="5890" width="41.85546875" customWidth="1"/>
    <col min="5891" max="5892" width="10.28515625" bestFit="1" customWidth="1"/>
    <col min="5893" max="5893" width="11.85546875" customWidth="1"/>
    <col min="5894" max="5896" width="10.28515625" bestFit="1" customWidth="1"/>
    <col min="5897" max="5897" width="10.5703125" customWidth="1"/>
    <col min="6146" max="6146" width="41.85546875" customWidth="1"/>
    <col min="6147" max="6148" width="10.28515625" bestFit="1" customWidth="1"/>
    <col min="6149" max="6149" width="11.85546875" customWidth="1"/>
    <col min="6150" max="6152" width="10.28515625" bestFit="1" customWidth="1"/>
    <col min="6153" max="6153" width="10.5703125" customWidth="1"/>
    <col min="6402" max="6402" width="41.85546875" customWidth="1"/>
    <col min="6403" max="6404" width="10.28515625" bestFit="1" customWidth="1"/>
    <col min="6405" max="6405" width="11.85546875" customWidth="1"/>
    <col min="6406" max="6408" width="10.28515625" bestFit="1" customWidth="1"/>
    <col min="6409" max="6409" width="10.5703125" customWidth="1"/>
    <col min="6658" max="6658" width="41.85546875" customWidth="1"/>
    <col min="6659" max="6660" width="10.28515625" bestFit="1" customWidth="1"/>
    <col min="6661" max="6661" width="11.85546875" customWidth="1"/>
    <col min="6662" max="6664" width="10.28515625" bestFit="1" customWidth="1"/>
    <col min="6665" max="6665" width="10.5703125" customWidth="1"/>
    <col min="6914" max="6914" width="41.85546875" customWidth="1"/>
    <col min="6915" max="6916" width="10.28515625" bestFit="1" customWidth="1"/>
    <col min="6917" max="6917" width="11.85546875" customWidth="1"/>
    <col min="6918" max="6920" width="10.28515625" bestFit="1" customWidth="1"/>
    <col min="6921" max="6921" width="10.5703125" customWidth="1"/>
    <col min="7170" max="7170" width="41.85546875" customWidth="1"/>
    <col min="7171" max="7172" width="10.28515625" bestFit="1" customWidth="1"/>
    <col min="7173" max="7173" width="11.85546875" customWidth="1"/>
    <col min="7174" max="7176" width="10.28515625" bestFit="1" customWidth="1"/>
    <col min="7177" max="7177" width="10.5703125" customWidth="1"/>
    <col min="7426" max="7426" width="41.85546875" customWidth="1"/>
    <col min="7427" max="7428" width="10.28515625" bestFit="1" customWidth="1"/>
    <col min="7429" max="7429" width="11.85546875" customWidth="1"/>
    <col min="7430" max="7432" width="10.28515625" bestFit="1" customWidth="1"/>
    <col min="7433" max="7433" width="10.5703125" customWidth="1"/>
    <col min="7682" max="7682" width="41.85546875" customWidth="1"/>
    <col min="7683" max="7684" width="10.28515625" bestFit="1" customWidth="1"/>
    <col min="7685" max="7685" width="11.85546875" customWidth="1"/>
    <col min="7686" max="7688" width="10.28515625" bestFit="1" customWidth="1"/>
    <col min="7689" max="7689" width="10.5703125" customWidth="1"/>
    <col min="7938" max="7938" width="41.85546875" customWidth="1"/>
    <col min="7939" max="7940" width="10.28515625" bestFit="1" customWidth="1"/>
    <col min="7941" max="7941" width="11.85546875" customWidth="1"/>
    <col min="7942" max="7944" width="10.28515625" bestFit="1" customWidth="1"/>
    <col min="7945" max="7945" width="10.5703125" customWidth="1"/>
    <col min="8194" max="8194" width="41.85546875" customWidth="1"/>
    <col min="8195" max="8196" width="10.28515625" bestFit="1" customWidth="1"/>
    <col min="8197" max="8197" width="11.85546875" customWidth="1"/>
    <col min="8198" max="8200" width="10.28515625" bestFit="1" customWidth="1"/>
    <col min="8201" max="8201" width="10.5703125" customWidth="1"/>
    <col min="8450" max="8450" width="41.85546875" customWidth="1"/>
    <col min="8451" max="8452" width="10.28515625" bestFit="1" customWidth="1"/>
    <col min="8453" max="8453" width="11.85546875" customWidth="1"/>
    <col min="8454" max="8456" width="10.28515625" bestFit="1" customWidth="1"/>
    <col min="8457" max="8457" width="10.5703125" customWidth="1"/>
    <col min="8706" max="8706" width="41.85546875" customWidth="1"/>
    <col min="8707" max="8708" width="10.28515625" bestFit="1" customWidth="1"/>
    <col min="8709" max="8709" width="11.85546875" customWidth="1"/>
    <col min="8710" max="8712" width="10.28515625" bestFit="1" customWidth="1"/>
    <col min="8713" max="8713" width="10.5703125" customWidth="1"/>
    <col min="8962" max="8962" width="41.85546875" customWidth="1"/>
    <col min="8963" max="8964" width="10.28515625" bestFit="1" customWidth="1"/>
    <col min="8965" max="8965" width="11.85546875" customWidth="1"/>
    <col min="8966" max="8968" width="10.28515625" bestFit="1" customWidth="1"/>
    <col min="8969" max="8969" width="10.5703125" customWidth="1"/>
    <col min="9218" max="9218" width="41.85546875" customWidth="1"/>
    <col min="9219" max="9220" width="10.28515625" bestFit="1" customWidth="1"/>
    <col min="9221" max="9221" width="11.85546875" customWidth="1"/>
    <col min="9222" max="9224" width="10.28515625" bestFit="1" customWidth="1"/>
    <col min="9225" max="9225" width="10.5703125" customWidth="1"/>
    <col min="9474" max="9474" width="41.85546875" customWidth="1"/>
    <col min="9475" max="9476" width="10.28515625" bestFit="1" customWidth="1"/>
    <col min="9477" max="9477" width="11.85546875" customWidth="1"/>
    <col min="9478" max="9480" width="10.28515625" bestFit="1" customWidth="1"/>
    <col min="9481" max="9481" width="10.5703125" customWidth="1"/>
    <col min="9730" max="9730" width="41.85546875" customWidth="1"/>
    <col min="9731" max="9732" width="10.28515625" bestFit="1" customWidth="1"/>
    <col min="9733" max="9733" width="11.85546875" customWidth="1"/>
    <col min="9734" max="9736" width="10.28515625" bestFit="1" customWidth="1"/>
    <col min="9737" max="9737" width="10.5703125" customWidth="1"/>
    <col min="9986" max="9986" width="41.85546875" customWidth="1"/>
    <col min="9987" max="9988" width="10.28515625" bestFit="1" customWidth="1"/>
    <col min="9989" max="9989" width="11.85546875" customWidth="1"/>
    <col min="9990" max="9992" width="10.28515625" bestFit="1" customWidth="1"/>
    <col min="9993" max="9993" width="10.5703125" customWidth="1"/>
    <col min="10242" max="10242" width="41.85546875" customWidth="1"/>
    <col min="10243" max="10244" width="10.28515625" bestFit="1" customWidth="1"/>
    <col min="10245" max="10245" width="11.85546875" customWidth="1"/>
    <col min="10246" max="10248" width="10.28515625" bestFit="1" customWidth="1"/>
    <col min="10249" max="10249" width="10.5703125" customWidth="1"/>
    <col min="10498" max="10498" width="41.85546875" customWidth="1"/>
    <col min="10499" max="10500" width="10.28515625" bestFit="1" customWidth="1"/>
    <col min="10501" max="10501" width="11.85546875" customWidth="1"/>
    <col min="10502" max="10504" width="10.28515625" bestFit="1" customWidth="1"/>
    <col min="10505" max="10505" width="10.5703125" customWidth="1"/>
    <col min="10754" max="10754" width="41.85546875" customWidth="1"/>
    <col min="10755" max="10756" width="10.28515625" bestFit="1" customWidth="1"/>
    <col min="10757" max="10757" width="11.85546875" customWidth="1"/>
    <col min="10758" max="10760" width="10.28515625" bestFit="1" customWidth="1"/>
    <col min="10761" max="10761" width="10.5703125" customWidth="1"/>
    <col min="11010" max="11010" width="41.85546875" customWidth="1"/>
    <col min="11011" max="11012" width="10.28515625" bestFit="1" customWidth="1"/>
    <col min="11013" max="11013" width="11.85546875" customWidth="1"/>
    <col min="11014" max="11016" width="10.28515625" bestFit="1" customWidth="1"/>
    <col min="11017" max="11017" width="10.5703125" customWidth="1"/>
    <col min="11266" max="11266" width="41.85546875" customWidth="1"/>
    <col min="11267" max="11268" width="10.28515625" bestFit="1" customWidth="1"/>
    <col min="11269" max="11269" width="11.85546875" customWidth="1"/>
    <col min="11270" max="11272" width="10.28515625" bestFit="1" customWidth="1"/>
    <col min="11273" max="11273" width="10.5703125" customWidth="1"/>
    <col min="11522" max="11522" width="41.85546875" customWidth="1"/>
    <col min="11523" max="11524" width="10.28515625" bestFit="1" customWidth="1"/>
    <col min="11525" max="11525" width="11.85546875" customWidth="1"/>
    <col min="11526" max="11528" width="10.28515625" bestFit="1" customWidth="1"/>
    <col min="11529" max="11529" width="10.5703125" customWidth="1"/>
    <col min="11778" max="11778" width="41.85546875" customWidth="1"/>
    <col min="11779" max="11780" width="10.28515625" bestFit="1" customWidth="1"/>
    <col min="11781" max="11781" width="11.85546875" customWidth="1"/>
    <col min="11782" max="11784" width="10.28515625" bestFit="1" customWidth="1"/>
    <col min="11785" max="11785" width="10.5703125" customWidth="1"/>
    <col min="12034" max="12034" width="41.85546875" customWidth="1"/>
    <col min="12035" max="12036" width="10.28515625" bestFit="1" customWidth="1"/>
    <col min="12037" max="12037" width="11.85546875" customWidth="1"/>
    <col min="12038" max="12040" width="10.28515625" bestFit="1" customWidth="1"/>
    <col min="12041" max="12041" width="10.5703125" customWidth="1"/>
    <col min="12290" max="12290" width="41.85546875" customWidth="1"/>
    <col min="12291" max="12292" width="10.28515625" bestFit="1" customWidth="1"/>
    <col min="12293" max="12293" width="11.85546875" customWidth="1"/>
    <col min="12294" max="12296" width="10.28515625" bestFit="1" customWidth="1"/>
    <col min="12297" max="12297" width="10.5703125" customWidth="1"/>
    <col min="12546" max="12546" width="41.85546875" customWidth="1"/>
    <col min="12547" max="12548" width="10.28515625" bestFit="1" customWidth="1"/>
    <col min="12549" max="12549" width="11.85546875" customWidth="1"/>
    <col min="12550" max="12552" width="10.28515625" bestFit="1" customWidth="1"/>
    <col min="12553" max="12553" width="10.5703125" customWidth="1"/>
    <col min="12802" max="12802" width="41.85546875" customWidth="1"/>
    <col min="12803" max="12804" width="10.28515625" bestFit="1" customWidth="1"/>
    <col min="12805" max="12805" width="11.85546875" customWidth="1"/>
    <col min="12806" max="12808" width="10.28515625" bestFit="1" customWidth="1"/>
    <col min="12809" max="12809" width="10.5703125" customWidth="1"/>
    <col min="13058" max="13058" width="41.85546875" customWidth="1"/>
    <col min="13059" max="13060" width="10.28515625" bestFit="1" customWidth="1"/>
    <col min="13061" max="13061" width="11.85546875" customWidth="1"/>
    <col min="13062" max="13064" width="10.28515625" bestFit="1" customWidth="1"/>
    <col min="13065" max="13065" width="10.5703125" customWidth="1"/>
    <col min="13314" max="13314" width="41.85546875" customWidth="1"/>
    <col min="13315" max="13316" width="10.28515625" bestFit="1" customWidth="1"/>
    <col min="13317" max="13317" width="11.85546875" customWidth="1"/>
    <col min="13318" max="13320" width="10.28515625" bestFit="1" customWidth="1"/>
    <col min="13321" max="13321" width="10.5703125" customWidth="1"/>
    <col min="13570" max="13570" width="41.85546875" customWidth="1"/>
    <col min="13571" max="13572" width="10.28515625" bestFit="1" customWidth="1"/>
    <col min="13573" max="13573" width="11.85546875" customWidth="1"/>
    <col min="13574" max="13576" width="10.28515625" bestFit="1" customWidth="1"/>
    <col min="13577" max="13577" width="10.5703125" customWidth="1"/>
    <col min="13826" max="13826" width="41.85546875" customWidth="1"/>
    <col min="13827" max="13828" width="10.28515625" bestFit="1" customWidth="1"/>
    <col min="13829" max="13829" width="11.85546875" customWidth="1"/>
    <col min="13830" max="13832" width="10.28515625" bestFit="1" customWidth="1"/>
    <col min="13833" max="13833" width="10.5703125" customWidth="1"/>
    <col min="14082" max="14082" width="41.85546875" customWidth="1"/>
    <col min="14083" max="14084" width="10.28515625" bestFit="1" customWidth="1"/>
    <col min="14085" max="14085" width="11.85546875" customWidth="1"/>
    <col min="14086" max="14088" width="10.28515625" bestFit="1" customWidth="1"/>
    <col min="14089" max="14089" width="10.5703125" customWidth="1"/>
    <col min="14338" max="14338" width="41.85546875" customWidth="1"/>
    <col min="14339" max="14340" width="10.28515625" bestFit="1" customWidth="1"/>
    <col min="14341" max="14341" width="11.85546875" customWidth="1"/>
    <col min="14342" max="14344" width="10.28515625" bestFit="1" customWidth="1"/>
    <col min="14345" max="14345" width="10.5703125" customWidth="1"/>
    <col min="14594" max="14594" width="41.85546875" customWidth="1"/>
    <col min="14595" max="14596" width="10.28515625" bestFit="1" customWidth="1"/>
    <col min="14597" max="14597" width="11.85546875" customWidth="1"/>
    <col min="14598" max="14600" width="10.28515625" bestFit="1" customWidth="1"/>
    <col min="14601" max="14601" width="10.5703125" customWidth="1"/>
    <col min="14850" max="14850" width="41.85546875" customWidth="1"/>
    <col min="14851" max="14852" width="10.28515625" bestFit="1" customWidth="1"/>
    <col min="14853" max="14853" width="11.85546875" customWidth="1"/>
    <col min="14854" max="14856" width="10.28515625" bestFit="1" customWidth="1"/>
    <col min="14857" max="14857" width="10.5703125" customWidth="1"/>
    <col min="15106" max="15106" width="41.85546875" customWidth="1"/>
    <col min="15107" max="15108" width="10.28515625" bestFit="1" customWidth="1"/>
    <col min="15109" max="15109" width="11.85546875" customWidth="1"/>
    <col min="15110" max="15112" width="10.28515625" bestFit="1" customWidth="1"/>
    <col min="15113" max="15113" width="10.5703125" customWidth="1"/>
    <col min="15362" max="15362" width="41.85546875" customWidth="1"/>
    <col min="15363" max="15364" width="10.28515625" bestFit="1" customWidth="1"/>
    <col min="15365" max="15365" width="11.85546875" customWidth="1"/>
    <col min="15366" max="15368" width="10.28515625" bestFit="1" customWidth="1"/>
    <col min="15369" max="15369" width="10.5703125" customWidth="1"/>
    <col min="15618" max="15618" width="41.85546875" customWidth="1"/>
    <col min="15619" max="15620" width="10.28515625" bestFit="1" customWidth="1"/>
    <col min="15621" max="15621" width="11.85546875" customWidth="1"/>
    <col min="15622" max="15624" width="10.28515625" bestFit="1" customWidth="1"/>
    <col min="15625" max="15625" width="10.5703125" customWidth="1"/>
    <col min="15874" max="15874" width="41.85546875" customWidth="1"/>
    <col min="15875" max="15876" width="10.28515625" bestFit="1" customWidth="1"/>
    <col min="15877" max="15877" width="11.85546875" customWidth="1"/>
    <col min="15878" max="15880" width="10.28515625" bestFit="1" customWidth="1"/>
    <col min="15881" max="15881" width="10.5703125" customWidth="1"/>
    <col min="16130" max="16130" width="41.85546875" customWidth="1"/>
    <col min="16131" max="16132" width="10.28515625" bestFit="1" customWidth="1"/>
    <col min="16133" max="16133" width="11.85546875" customWidth="1"/>
    <col min="16134" max="16136" width="10.28515625" bestFit="1" customWidth="1"/>
    <col min="16137" max="16137" width="10.5703125" customWidth="1"/>
  </cols>
  <sheetData>
    <row r="2" spans="2:9" x14ac:dyDescent="0.25">
      <c r="B2" s="1" t="s">
        <v>0</v>
      </c>
    </row>
    <row r="4" spans="2:9" x14ac:dyDescent="0.25">
      <c r="B4" s="1"/>
      <c r="C4" s="2">
        <v>2014</v>
      </c>
      <c r="D4" s="2">
        <v>2015</v>
      </c>
      <c r="E4" s="2">
        <v>2016</v>
      </c>
      <c r="F4" s="2">
        <v>2017</v>
      </c>
      <c r="G4" s="2">
        <v>2018</v>
      </c>
      <c r="H4" s="2">
        <v>2019</v>
      </c>
      <c r="I4" s="2">
        <v>2020</v>
      </c>
    </row>
    <row r="5" spans="2:9" x14ac:dyDescent="0.25">
      <c r="B5" s="3"/>
      <c r="C5" s="4"/>
      <c r="D5" s="5"/>
      <c r="E5" s="5"/>
      <c r="F5" s="5"/>
      <c r="G5" s="5"/>
      <c r="H5" s="5"/>
      <c r="I5" s="6"/>
    </row>
    <row r="6" spans="2:9" x14ac:dyDescent="0.25">
      <c r="B6" s="3" t="s">
        <v>1</v>
      </c>
      <c r="C6" s="7">
        <v>818</v>
      </c>
      <c r="D6" s="8">
        <v>533</v>
      </c>
      <c r="E6" s="8">
        <v>311</v>
      </c>
      <c r="F6" s="8">
        <v>457</v>
      </c>
      <c r="G6" s="8">
        <v>1251</v>
      </c>
      <c r="H6" s="8">
        <v>1879</v>
      </c>
      <c r="I6" s="9">
        <v>2076</v>
      </c>
    </row>
    <row r="7" spans="2:9" x14ac:dyDescent="0.25">
      <c r="B7" s="3" t="s">
        <v>2</v>
      </c>
      <c r="C7" s="7">
        <v>685</v>
      </c>
      <c r="D7" s="8">
        <v>678</v>
      </c>
      <c r="E7" s="8">
        <v>751</v>
      </c>
      <c r="F7" s="8">
        <v>694</v>
      </c>
      <c r="G7" s="8">
        <v>845</v>
      </c>
      <c r="H7" s="8">
        <v>982</v>
      </c>
      <c r="I7" s="9">
        <v>1399</v>
      </c>
    </row>
    <row r="8" spans="2:9" x14ac:dyDescent="0.25">
      <c r="B8" s="10" t="s">
        <v>3</v>
      </c>
      <c r="C8" s="11">
        <v>193</v>
      </c>
      <c r="D8" s="12">
        <v>324</v>
      </c>
      <c r="E8" s="12">
        <v>204</v>
      </c>
      <c r="F8" s="12">
        <v>298</v>
      </c>
      <c r="G8" s="12">
        <v>288</v>
      </c>
      <c r="H8" s="12">
        <v>233</v>
      </c>
      <c r="I8" s="13">
        <v>378</v>
      </c>
    </row>
    <row r="9" spans="2:9" x14ac:dyDescent="0.25">
      <c r="B9" s="14" t="s">
        <v>4</v>
      </c>
      <c r="C9" s="15">
        <f>SUM(C5:C8)</f>
        <v>1696</v>
      </c>
      <c r="D9" s="16">
        <f t="shared" ref="D9:I9" si="0">SUM(D5:D8)</f>
        <v>1535</v>
      </c>
      <c r="E9" s="16">
        <f t="shared" si="0"/>
        <v>1266</v>
      </c>
      <c r="F9" s="16">
        <f t="shared" si="0"/>
        <v>1449</v>
      </c>
      <c r="G9" s="16">
        <f t="shared" si="0"/>
        <v>2384</v>
      </c>
      <c r="H9" s="16">
        <f t="shared" si="0"/>
        <v>3094</v>
      </c>
      <c r="I9" s="17">
        <f t="shared" si="0"/>
        <v>3853</v>
      </c>
    </row>
    <row r="10" spans="2:9" x14ac:dyDescent="0.25">
      <c r="B10" s="14"/>
      <c r="C10" s="18"/>
      <c r="D10" s="19"/>
      <c r="E10" s="19"/>
      <c r="F10" s="19"/>
      <c r="G10" s="19"/>
      <c r="H10" s="19"/>
      <c r="I10" s="20"/>
    </row>
    <row r="11" spans="2:9" x14ac:dyDescent="0.25">
      <c r="B11" s="3" t="str">
        <f>[1]Inputs!B21</f>
        <v>Accounts payable</v>
      </c>
      <c r="C11" s="21">
        <v>633</v>
      </c>
      <c r="D11" s="22">
        <v>524</v>
      </c>
      <c r="E11" s="22">
        <v>823</v>
      </c>
      <c r="F11" s="22">
        <v>796</v>
      </c>
      <c r="G11" s="22">
        <v>1041</v>
      </c>
      <c r="H11" s="22">
        <v>1201</v>
      </c>
      <c r="I11" s="23">
        <v>546</v>
      </c>
    </row>
    <row r="12" spans="2:9" x14ac:dyDescent="0.25">
      <c r="B12" s="3" t="str">
        <f>[1]Inputs!B22</f>
        <v>Accrued expenses</v>
      </c>
      <c r="C12" s="21">
        <v>479</v>
      </c>
      <c r="D12" s="22">
        <v>422</v>
      </c>
      <c r="E12" s="22">
        <v>367</v>
      </c>
      <c r="F12" s="22">
        <v>514</v>
      </c>
      <c r="G12" s="22">
        <v>783</v>
      </c>
      <c r="H12" s="22">
        <v>1084</v>
      </c>
      <c r="I12" s="23">
        <v>1796</v>
      </c>
    </row>
    <row r="13" spans="2:9" x14ac:dyDescent="0.25">
      <c r="B13" s="3"/>
      <c r="C13" s="21"/>
      <c r="D13" s="22"/>
      <c r="E13" s="22"/>
      <c r="F13" s="22"/>
      <c r="G13" s="22"/>
      <c r="H13" s="22"/>
      <c r="I13" s="23"/>
    </row>
    <row r="14" spans="2:9" x14ac:dyDescent="0.25">
      <c r="B14" s="10" t="str">
        <f>[1]Inputs!B24</f>
        <v>Other accrued liabilities</v>
      </c>
      <c r="C14" s="21">
        <v>151</v>
      </c>
      <c r="D14" s="22">
        <v>227</v>
      </c>
      <c r="E14" s="22">
        <v>156</v>
      </c>
      <c r="F14" s="22">
        <v>133</v>
      </c>
      <c r="G14" s="22">
        <v>24</v>
      </c>
      <c r="H14" s="22">
        <v>74</v>
      </c>
      <c r="I14" s="23">
        <v>34</v>
      </c>
    </row>
    <row r="15" spans="2:9" x14ac:dyDescent="0.25">
      <c r="B15" s="14" t="s">
        <v>5</v>
      </c>
      <c r="C15" s="24">
        <f>SUM(C11:C14)</f>
        <v>1263</v>
      </c>
      <c r="D15" s="25">
        <f t="shared" ref="D15:I15" si="1">SUM(D11:D14)</f>
        <v>1173</v>
      </c>
      <c r="E15" s="25">
        <f t="shared" si="1"/>
        <v>1346</v>
      </c>
      <c r="F15" s="25">
        <f t="shared" si="1"/>
        <v>1443</v>
      </c>
      <c r="G15" s="25">
        <f t="shared" si="1"/>
        <v>1848</v>
      </c>
      <c r="H15" s="25">
        <f t="shared" si="1"/>
        <v>2359</v>
      </c>
      <c r="I15" s="26">
        <f t="shared" si="1"/>
        <v>2376</v>
      </c>
    </row>
    <row r="16" spans="2:9" x14ac:dyDescent="0.25">
      <c r="B16" s="14"/>
      <c r="C16" s="4"/>
      <c r="D16" s="5"/>
      <c r="E16" s="5"/>
      <c r="F16" s="5"/>
      <c r="G16" s="5"/>
      <c r="H16" s="5"/>
      <c r="I16" s="6"/>
    </row>
    <row r="17" spans="2:10" x14ac:dyDescent="0.25">
      <c r="B17" s="14" t="s">
        <v>6</v>
      </c>
      <c r="C17" s="11">
        <f t="shared" ref="C17:I17" si="2">C9-C15</f>
        <v>433</v>
      </c>
      <c r="D17" s="12">
        <f t="shared" si="2"/>
        <v>362</v>
      </c>
      <c r="E17" s="12">
        <f t="shared" si="2"/>
        <v>-80</v>
      </c>
      <c r="F17" s="12">
        <f t="shared" si="2"/>
        <v>6</v>
      </c>
      <c r="G17" s="12">
        <f t="shared" si="2"/>
        <v>536</v>
      </c>
      <c r="H17" s="12">
        <f t="shared" si="2"/>
        <v>735</v>
      </c>
      <c r="I17" s="13">
        <f t="shared" si="2"/>
        <v>1477</v>
      </c>
    </row>
    <row r="22" spans="2:10" x14ac:dyDescent="0.25">
      <c r="C22" s="2">
        <v>2014</v>
      </c>
      <c r="D22" s="2">
        <v>2015</v>
      </c>
      <c r="E22" s="2">
        <v>2016</v>
      </c>
      <c r="F22" s="2">
        <v>2017</v>
      </c>
      <c r="G22" s="2">
        <v>2018</v>
      </c>
      <c r="H22" s="2">
        <v>2019</v>
      </c>
      <c r="I22" s="2">
        <v>2020</v>
      </c>
    </row>
    <row r="23" spans="2:10" x14ac:dyDescent="0.25">
      <c r="B23" s="14" t="s">
        <v>6</v>
      </c>
      <c r="C23" s="27">
        <f>C17</f>
        <v>433</v>
      </c>
      <c r="D23" s="28">
        <f t="shared" ref="D23:I23" si="3">D17</f>
        <v>362</v>
      </c>
      <c r="E23" s="28">
        <f t="shared" si="3"/>
        <v>-80</v>
      </c>
      <c r="F23" s="28">
        <f t="shared" si="3"/>
        <v>6</v>
      </c>
      <c r="G23" s="28">
        <f t="shared" si="3"/>
        <v>536</v>
      </c>
      <c r="H23" s="28">
        <f t="shared" si="3"/>
        <v>735</v>
      </c>
      <c r="I23" s="29">
        <f t="shared" si="3"/>
        <v>1477</v>
      </c>
    </row>
    <row r="24" spans="2:10" x14ac:dyDescent="0.25">
      <c r="C24" s="30"/>
      <c r="D24" s="31"/>
      <c r="E24" s="31"/>
      <c r="F24" s="31"/>
      <c r="G24" s="31"/>
      <c r="H24" s="31"/>
      <c r="I24" s="32"/>
      <c r="J24" s="14"/>
    </row>
    <row r="25" spans="2:10" x14ac:dyDescent="0.25">
      <c r="C25" s="33"/>
      <c r="D25" s="34"/>
      <c r="E25" s="34"/>
      <c r="F25" s="34"/>
      <c r="G25" s="34"/>
      <c r="H25" s="34"/>
      <c r="I25" s="35"/>
    </row>
    <row r="26" spans="2:10" x14ac:dyDescent="0.25">
      <c r="B26" t="s">
        <v>7</v>
      </c>
      <c r="C26" s="36">
        <v>5506</v>
      </c>
      <c r="D26" s="37">
        <v>3991</v>
      </c>
      <c r="E26" s="37">
        <v>4319</v>
      </c>
      <c r="F26" s="37">
        <v>5253</v>
      </c>
      <c r="G26" s="37">
        <v>6475</v>
      </c>
      <c r="H26" s="37">
        <v>6731</v>
      </c>
      <c r="I26" s="38">
        <v>9763</v>
      </c>
    </row>
    <row r="27" spans="2:10" x14ac:dyDescent="0.25">
      <c r="B27" t="s">
        <v>8</v>
      </c>
      <c r="C27" s="30"/>
      <c r="D27" s="39">
        <f t="shared" ref="D27:I27" si="4">D26-C26</f>
        <v>-1515</v>
      </c>
      <c r="E27" s="39">
        <f t="shared" si="4"/>
        <v>328</v>
      </c>
      <c r="F27" s="39">
        <f t="shared" si="4"/>
        <v>934</v>
      </c>
      <c r="G27" s="39">
        <f t="shared" si="4"/>
        <v>1222</v>
      </c>
      <c r="H27" s="39">
        <f t="shared" si="4"/>
        <v>256</v>
      </c>
      <c r="I27" s="40">
        <f t="shared" si="4"/>
        <v>3032</v>
      </c>
    </row>
    <row r="28" spans="2:10" x14ac:dyDescent="0.25">
      <c r="B28" t="s">
        <v>9</v>
      </c>
      <c r="C28" s="33"/>
      <c r="D28" s="28">
        <f>D23-C23</f>
        <v>-71</v>
      </c>
      <c r="E28" s="28">
        <f t="shared" ref="E28:I28" si="5">E23-D23</f>
        <v>-442</v>
      </c>
      <c r="F28" s="28">
        <f t="shared" si="5"/>
        <v>86</v>
      </c>
      <c r="G28" s="28">
        <f t="shared" si="5"/>
        <v>530</v>
      </c>
      <c r="H28" s="28">
        <f t="shared" si="5"/>
        <v>199</v>
      </c>
      <c r="I28" s="28">
        <f t="shared" si="5"/>
        <v>742</v>
      </c>
    </row>
    <row r="29" spans="2:10" x14ac:dyDescent="0.25">
      <c r="B29" t="s">
        <v>10</v>
      </c>
      <c r="C29" s="41">
        <f>C23/C26</f>
        <v>7.8641482019614961E-2</v>
      </c>
      <c r="D29" s="41">
        <f t="shared" ref="D29:I29" si="6">D23/D26</f>
        <v>9.0704084189426215E-2</v>
      </c>
      <c r="E29" s="41">
        <f t="shared" si="6"/>
        <v>-1.8522806205140078E-2</v>
      </c>
      <c r="F29" s="41">
        <f t="shared" si="6"/>
        <v>1.1422044545973729E-3</v>
      </c>
      <c r="G29" s="41">
        <f t="shared" si="6"/>
        <v>8.2779922779922785E-2</v>
      </c>
      <c r="H29" s="41">
        <f t="shared" si="6"/>
        <v>0.10919625612836131</v>
      </c>
      <c r="I29" s="41">
        <f t="shared" si="6"/>
        <v>0.15128546553313529</v>
      </c>
      <c r="J29" s="42">
        <f>SUM(C29:I29)/7</f>
        <v>7.074665841427398E-2</v>
      </c>
    </row>
    <row r="30" spans="2:10" x14ac:dyDescent="0.25">
      <c r="C30" s="33"/>
      <c r="D30" s="34"/>
      <c r="E30" s="34"/>
      <c r="F30" s="34"/>
      <c r="G30" s="34"/>
      <c r="H30" s="34"/>
      <c r="I30" s="35"/>
    </row>
    <row r="31" spans="2:10" x14ac:dyDescent="0.25">
      <c r="C31" s="30"/>
      <c r="D31" s="43"/>
      <c r="E31" s="43"/>
      <c r="F31" s="43"/>
      <c r="G31" s="43"/>
      <c r="H31" s="43"/>
      <c r="I31" s="44"/>
    </row>
    <row r="33" spans="2:8" x14ac:dyDescent="0.25">
      <c r="C33" s="45" t="s">
        <v>11</v>
      </c>
      <c r="D33" s="46">
        <v>1</v>
      </c>
      <c r="E33" s="46">
        <v>2</v>
      </c>
      <c r="F33" s="46">
        <v>3</v>
      </c>
      <c r="G33" s="46">
        <v>4</v>
      </c>
      <c r="H33" s="46">
        <v>5</v>
      </c>
    </row>
    <row r="34" spans="2:8" x14ac:dyDescent="0.25">
      <c r="B34" s="14" t="s">
        <v>12</v>
      </c>
      <c r="C34" s="47">
        <f>I26</f>
        <v>9763</v>
      </c>
      <c r="D34" s="48">
        <f>(C34*C40)+C34</f>
        <v>11227.45</v>
      </c>
      <c r="E34" s="48">
        <f>(D34*C40)+D34</f>
        <v>12911.567500000001</v>
      </c>
      <c r="F34" s="48">
        <f>(E34*C40)+E34</f>
        <v>14848.302625</v>
      </c>
      <c r="G34" s="48">
        <f>(F34*C40)+F34</f>
        <v>17075.54801875</v>
      </c>
      <c r="H34" s="48">
        <f>(G34*C40)+G34</f>
        <v>19636.8802215625</v>
      </c>
    </row>
    <row r="35" spans="2:8" x14ac:dyDescent="0.25">
      <c r="B35" s="14" t="s">
        <v>13</v>
      </c>
      <c r="C35" s="46"/>
      <c r="D35" s="48">
        <f>D34-C34</f>
        <v>1464.4500000000007</v>
      </c>
      <c r="E35" s="48">
        <f t="shared" ref="E35:H35" si="7">E34-D34</f>
        <v>1684.1175000000003</v>
      </c>
      <c r="F35" s="48">
        <f t="shared" si="7"/>
        <v>1936.7351249999992</v>
      </c>
      <c r="G35" s="48">
        <f t="shared" si="7"/>
        <v>2227.2453937499995</v>
      </c>
      <c r="H35" s="48">
        <f t="shared" si="7"/>
        <v>2561.3322028125003</v>
      </c>
    </row>
    <row r="36" spans="2:8" x14ac:dyDescent="0.25">
      <c r="B36" s="14" t="s">
        <v>14</v>
      </c>
      <c r="C36" s="49">
        <f>I29</f>
        <v>0.15128546553313529</v>
      </c>
      <c r="D36" s="48">
        <f>D35*$C$36</f>
        <v>221.5500000000001</v>
      </c>
      <c r="E36" s="48">
        <f t="shared" ref="E36:H36" si="8">E35*$C$36</f>
        <v>254.78250000000003</v>
      </c>
      <c r="F36" s="48">
        <f t="shared" si="8"/>
        <v>292.99987499999986</v>
      </c>
      <c r="G36" s="48">
        <f t="shared" si="8"/>
        <v>336.94985624999987</v>
      </c>
      <c r="H36" s="48">
        <f t="shared" si="8"/>
        <v>387.49233468750003</v>
      </c>
    </row>
    <row r="37" spans="2:8" x14ac:dyDescent="0.25">
      <c r="B37" s="14" t="s">
        <v>15</v>
      </c>
      <c r="C37" s="49">
        <f>J29</f>
        <v>7.074665841427398E-2</v>
      </c>
      <c r="D37" s="48">
        <f>D35*$C$37</f>
        <v>103.60494391478358</v>
      </c>
      <c r="E37" s="48">
        <f t="shared" ref="E37:H37" si="9">E35*$C$37</f>
        <v>119.14568550200109</v>
      </c>
      <c r="F37" s="48">
        <f t="shared" si="9"/>
        <v>137.01753832730117</v>
      </c>
      <c r="G37" s="48">
        <f t="shared" si="9"/>
        <v>157.57016907639635</v>
      </c>
      <c r="H37" s="48">
        <f t="shared" si="9"/>
        <v>181.2056944378559</v>
      </c>
    </row>
    <row r="38" spans="2:8" x14ac:dyDescent="0.25">
      <c r="B38" s="14" t="s">
        <v>16</v>
      </c>
      <c r="C38" s="49">
        <v>0.1744</v>
      </c>
      <c r="D38" s="48">
        <f>D35*$C$38</f>
        <v>255.40008000000012</v>
      </c>
      <c r="E38" s="48">
        <f t="shared" ref="E38:H38" si="10">E35*$C$38</f>
        <v>293.71009200000003</v>
      </c>
      <c r="F38" s="48">
        <f t="shared" si="10"/>
        <v>337.76660579999987</v>
      </c>
      <c r="G38" s="48">
        <f t="shared" si="10"/>
        <v>388.43159666999992</v>
      </c>
      <c r="H38" s="48">
        <f t="shared" si="10"/>
        <v>446.69633617050005</v>
      </c>
    </row>
    <row r="40" spans="2:8" x14ac:dyDescent="0.25">
      <c r="B40" s="14" t="s">
        <v>17</v>
      </c>
      <c r="C40" s="50">
        <v>0.15</v>
      </c>
      <c r="D40" s="43"/>
      <c r="E40" s="43"/>
      <c r="F40" s="43"/>
      <c r="G40" s="43"/>
      <c r="H4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Capital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Ahern</dc:creator>
  <cp:lastModifiedBy>Dave Ahern</cp:lastModifiedBy>
  <dcterms:created xsi:type="dcterms:W3CDTF">2021-04-28T21:43:11Z</dcterms:created>
  <dcterms:modified xsi:type="dcterms:W3CDTF">2021-04-28T21:44:58Z</dcterms:modified>
</cp:coreProperties>
</file>